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5" yWindow="65461" windowWidth="24240" windowHeight="13740" tabRatio="896" activeTab="0"/>
  </bookViews>
  <sheets>
    <sheet name="Detail Budget Page" sheetId="1" r:id="rId1"/>
    <sheet name="Budget for Entire Period" sheetId="2" r:id="rId2"/>
    <sheet name="Indirect Cost Calculation" sheetId="3" r:id="rId3"/>
  </sheets>
  <definedNames>
    <definedName name="base" localSheetId="0">'Detail Budget Page'!#REF!</definedName>
    <definedName name="base">#REF!</definedName>
    <definedName name="col" localSheetId="0">'Detail Budget Page'!#REF!</definedName>
    <definedName name="col">#REF!</definedName>
    <definedName name="effort" localSheetId="0">'Detail Budget Page'!$D$7</definedName>
    <definedName name="effort">#REF!</definedName>
    <definedName name="fy" localSheetId="0">'Detail Budget Page'!#REF!</definedName>
    <definedName name="fy">#REF!</definedName>
    <definedName name="mnths" localSheetId="0">'Detail Budget Page'!$C$7</definedName>
    <definedName name="mnths">#REF!</definedName>
    <definedName name="_xlnm.Print_Area" localSheetId="1">'Budget for Entire Period'!$A$1:$I$45</definedName>
    <definedName name="_xlnm.Print_Area" localSheetId="0">'Detail Budget Page'!$A$1:$I$53</definedName>
    <definedName name="_xlnm.Print_Area" localSheetId="2">'Indirect Cost Calculation'!$A$1:$H$25</definedName>
    <definedName name="sdate" localSheetId="0">'Detail Budget Page'!$G$4</definedName>
    <definedName name="sdate">#REF!</definedName>
  </definedNames>
  <calcPr fullCalcOnLoad="1"/>
</workbook>
</file>

<file path=xl/sharedStrings.xml><?xml version="1.0" encoding="utf-8"?>
<sst xmlns="http://schemas.openxmlformats.org/spreadsheetml/2006/main" count="141" uniqueCount="121">
  <si>
    <t>Principal   Investigator</t>
  </si>
  <si>
    <t>SUBTOTALS</t>
  </si>
  <si>
    <t>TRAVEL</t>
  </si>
  <si>
    <t>INPATIENT</t>
  </si>
  <si>
    <t>OUTPATIENT</t>
  </si>
  <si>
    <t>SUBTOTAL DIRECT COSTS FOR INITIAL BUDGET PERIOD</t>
  </si>
  <si>
    <t xml:space="preserve">$    </t>
  </si>
  <si>
    <t>CONSORTIUM/CONTRACTUAL</t>
  </si>
  <si>
    <t>DIRECT COSTS</t>
  </si>
  <si>
    <t>INDIRECT COSTS</t>
  </si>
  <si>
    <t>Extension</t>
  </si>
  <si>
    <t># of Days</t>
  </si>
  <si>
    <t># of Mos</t>
  </si>
  <si>
    <t>Cost/Day</t>
  </si>
  <si>
    <t># animals</t>
  </si>
  <si>
    <t>mm/dd/yy</t>
  </si>
  <si>
    <t>Rats</t>
  </si>
  <si>
    <t># of months at Rate 2</t>
  </si>
  <si>
    <t>CALCULATION OF FACILITIES AND ADMINISTRATIVE COSTS (INDIRECT COSTS) FOR PROJECT PERIOD</t>
  </si>
  <si>
    <t>Annual Supply Budget</t>
  </si>
  <si>
    <t>Annual Other Expense Costs</t>
  </si>
  <si>
    <t>One-Time Other Expense</t>
  </si>
  <si>
    <t># mos.</t>
  </si>
  <si>
    <t>Rate 1</t>
  </si>
  <si>
    <t>Year 1</t>
  </si>
  <si>
    <t>* Consortiums:  F&amp;A (IDC) costs are assessed on the first $25,000 per subcontract site for the entire project period.</t>
  </si>
  <si>
    <t>FOR INTERNAL ULM USE ONLY!</t>
  </si>
  <si>
    <t>## Grad Student Tuition Remission:</t>
  </si>
  <si>
    <t># Grads</t>
  </si>
  <si>
    <r>
      <t>CONSULTANT COSTS</t>
    </r>
    <r>
      <rPr>
        <sz val="8"/>
        <rFont val="Times New Roman"/>
        <family val="0"/>
      </rPr>
      <t xml:space="preserve"> </t>
    </r>
    <r>
      <rPr>
        <i/>
        <sz val="8"/>
        <rFont val="Times New Roman"/>
        <family val="0"/>
      </rPr>
      <t>- includes both fees and travel expense (if applicable)</t>
    </r>
  </si>
  <si>
    <r>
      <t xml:space="preserve">Animal Purchases:  </t>
    </r>
    <r>
      <rPr>
        <u val="single"/>
        <sz val="9"/>
        <rFont val="Times New Roman"/>
        <family val="0"/>
      </rPr>
      <t xml:space="preserve">Species </t>
    </r>
  </si>
  <si>
    <r>
      <t>ALTERATIONS AND RENOVATIONS</t>
    </r>
    <r>
      <rPr>
        <sz val="8"/>
        <rFont val="Times New Roman"/>
        <family val="0"/>
      </rPr>
      <t xml:space="preserve"> </t>
    </r>
    <r>
      <rPr>
        <i/>
        <sz val="8"/>
        <rFont val="Times New Roman"/>
        <family val="0"/>
      </rPr>
      <t>(Itemize by category)</t>
    </r>
  </si>
  <si>
    <t xml:space="preserve">B. Less Actual One-Time Expense If It Is Being </t>
  </si>
  <si>
    <t xml:space="preserve">   Requested via Additional $25,000 Modules In Year 1:</t>
  </si>
  <si>
    <t>Number of years for Consortium</t>
  </si>
  <si>
    <t>Consortium Annual Total Costs Rounded to the Nearest $1000</t>
  </si>
  <si>
    <t>Figures for PHS 398 Modular Budget Justification Page</t>
  </si>
  <si>
    <t>Total Allowable Direct Costs</t>
  </si>
  <si>
    <t>Initial Period</t>
  </si>
  <si>
    <t>2nd</t>
  </si>
  <si>
    <t>3rd</t>
  </si>
  <si>
    <t xml:space="preserve">FROM        </t>
  </si>
  <si>
    <t xml:space="preserve">   THROUGH               </t>
  </si>
  <si>
    <r>
      <t>OTHER EXPENSES</t>
    </r>
    <r>
      <rPr>
        <sz val="8"/>
        <rFont val="Times New Roman"/>
        <family val="0"/>
      </rPr>
      <t xml:space="preserve"> </t>
    </r>
    <r>
      <rPr>
        <i/>
        <sz val="8"/>
        <rFont val="Times New Roman"/>
        <family val="0"/>
      </rPr>
      <t>(Itemize by category)</t>
    </r>
  </si>
  <si>
    <r>
      <t xml:space="preserve">Animal Care:    </t>
    </r>
    <r>
      <rPr>
        <u val="single"/>
        <sz val="9"/>
        <rFont val="Times New Roman"/>
        <family val="0"/>
      </rPr>
      <t xml:space="preserve">Species </t>
    </r>
  </si>
  <si>
    <r>
      <t>Space Rental:</t>
    </r>
    <r>
      <rPr>
        <sz val="9"/>
        <rFont val="Times New Roman"/>
        <family val="0"/>
      </rPr>
      <t xml:space="preserve"> </t>
    </r>
    <r>
      <rPr>
        <i/>
        <sz val="9"/>
        <rFont val="Times New Roman"/>
        <family val="0"/>
      </rPr>
      <t xml:space="preserve">calculate cost based  </t>
    </r>
    <r>
      <rPr>
        <sz val="9"/>
        <rFont val="Times New Roman"/>
        <family val="0"/>
      </rPr>
      <t xml:space="preserve">          </t>
    </r>
  </si>
  <si>
    <t>Year 2 (+3%)</t>
  </si>
  <si>
    <t>Year 3 (+3%)</t>
  </si>
  <si>
    <t>Year 4 (+3%)</t>
  </si>
  <si>
    <t>Year 5 (+3%)</t>
  </si>
  <si>
    <t>E. Average Budget Per Year:</t>
  </si>
  <si>
    <t>F. Round up to Nearest 25K Module:</t>
  </si>
  <si>
    <t>C. Net Direct Recurring Cost Each Year:</t>
  </si>
  <si>
    <t>D. Total Net Direct Recurring Costs All Years:</t>
  </si>
  <si>
    <t>For Line C:  If the proposal is for less than 5 years, replace the formulas for the unused years with zeros.</t>
  </si>
  <si>
    <t>For Line G:  Additional modules can be added only for extrordianary costs such as large equipment purchases or major changes in research expenses, not for the normal escalation of costs.</t>
  </si>
  <si>
    <t xml:space="preserve">    Budget Period, (less consortium F&amp;A costs):</t>
  </si>
  <si>
    <t>H. Total Modular Direct Cost (less Consortium F&amp;A) Per Year:</t>
  </si>
  <si>
    <t>All Years</t>
  </si>
  <si>
    <t>DC less Consortium F&amp;A</t>
  </si>
  <si>
    <t>Consortium F&amp;A</t>
  </si>
  <si>
    <t>Total Direct Costs</t>
  </si>
  <si>
    <t>Emp. Ben. Rate</t>
  </si>
  <si>
    <t>TITLE/ROLE</t>
  </si>
  <si>
    <t xml:space="preserve">No. of Months
</t>
  </si>
  <si>
    <t xml:space="preserve">% EFFORT
</t>
  </si>
  <si>
    <t>Base Salary for Period</t>
  </si>
  <si>
    <r>
      <t xml:space="preserve">PERSONNEL </t>
    </r>
    <r>
      <rPr>
        <b/>
        <i/>
        <sz val="8"/>
        <rFont val="Times New Roman"/>
        <family val="0"/>
      </rPr>
      <t>(</t>
    </r>
    <r>
      <rPr>
        <b/>
        <i/>
        <sz val="8"/>
        <color indexed="10"/>
        <rFont val="Times New Roman"/>
        <family val="0"/>
      </rPr>
      <t>ULM personnel only</t>
    </r>
    <r>
      <rPr>
        <b/>
        <i/>
        <sz val="8"/>
        <rFont val="Times New Roman"/>
        <family val="0"/>
      </rPr>
      <t>)</t>
    </r>
  </si>
  <si>
    <t>MODULAR DIRECT COST (less Consortium F&amp;A) - ROUNDED UP - See Next Worksheet</t>
  </si>
  <si>
    <t xml:space="preserve">                                                                                                                                                              TOTALS</t>
  </si>
  <si>
    <t xml:space="preserve"> </t>
  </si>
  <si>
    <t>These calculations work for most situations.  However, use common sense in some rounding situations.  For example, if your average expenses are actually $135,000 dollars, rounded up to a $150,000 modular amount, then $27,000 for equipment in year one should be rounded DOWN to one $25,000 module, not rounded UP to $50,000. THE BUDGET MUST BE REASONABLE AND REALISTIC!</t>
  </si>
  <si>
    <t>Number of budget years:</t>
  </si>
  <si>
    <t xml:space="preserve">G. Add Back Modular Amount to Cover Item B Above, </t>
  </si>
  <si>
    <t>and Insert Any Additional Modules Needed in Later Years:</t>
  </si>
  <si>
    <r>
      <t>SUPPLIES</t>
    </r>
    <r>
      <rPr>
        <sz val="8"/>
        <rFont val="Times New Roman"/>
        <family val="0"/>
      </rPr>
      <t xml:space="preserve"> </t>
    </r>
    <r>
      <rPr>
        <i/>
        <sz val="8"/>
        <rFont val="Times New Roman"/>
        <family val="0"/>
      </rPr>
      <t>(Itemize by category, include one time equipment items under $1000 each)</t>
    </r>
  </si>
  <si>
    <t xml:space="preserve">TOTAL DIRECT COSTS FOR INITIAL BUDGET PERIOD </t>
  </si>
  <si>
    <t xml:space="preserve">           DETAILED BUDGET FOR INITIAL BUDGET PERIOD - DIRECT COSTS ONLY        </t>
  </si>
  <si>
    <t>PI NAME:</t>
  </si>
  <si>
    <t>on $ per square feet per month</t>
  </si>
  <si>
    <t>Rate</t>
  </si>
  <si>
    <t>Cost/each</t>
  </si>
  <si>
    <t># Sq FT</t>
  </si>
  <si>
    <t xml:space="preserve">  DOLLAR AMOUNT REQUESTED (omit cents)</t>
  </si>
  <si>
    <t>NAME</t>
  </si>
  <si>
    <t>SALARY   REQUESTED</t>
  </si>
  <si>
    <t>FRINGE    BENEFITS</t>
  </si>
  <si>
    <t>A. Subtotal Actual (Not Modular) Direct Costs for Initial</t>
  </si>
  <si>
    <t>4th</t>
  </si>
  <si>
    <t>5th</t>
  </si>
  <si>
    <t>Sum Total</t>
  </si>
  <si>
    <t>Consortium Costs</t>
  </si>
  <si>
    <t>Consortium F&amp;A Costs</t>
  </si>
  <si>
    <t>Consortium Direct Costs</t>
  </si>
  <si>
    <t>Total Consortium Costs</t>
  </si>
  <si>
    <t>Total Direct Costs (includes Consortium F&amp;A)</t>
  </si>
  <si>
    <t>Year 2</t>
  </si>
  <si>
    <t>Year 3</t>
  </si>
  <si>
    <t>YEAR 4</t>
  </si>
  <si>
    <t>YEAR 5</t>
  </si>
  <si>
    <t>Tuition Remission</t>
  </si>
  <si>
    <t>Equipment</t>
  </si>
  <si>
    <t>Patient Care</t>
  </si>
  <si>
    <t>Alterations &amp; Renovations</t>
  </si>
  <si>
    <t>Rental of Space</t>
  </si>
  <si>
    <t>Consortiums In Excess of $25000 *</t>
  </si>
  <si>
    <t>F&amp;A (IDC) Base</t>
  </si>
  <si>
    <t>Base 1</t>
  </si>
  <si>
    <t>Base 2</t>
  </si>
  <si>
    <t>TOTALS</t>
  </si>
  <si>
    <t>TOTAL COSTS</t>
  </si>
  <si>
    <t>F&amp;A (IDC) Exclusions:</t>
  </si>
  <si>
    <t>IDC Rate 1</t>
  </si>
  <si>
    <t>IDC Rate 2</t>
  </si>
  <si>
    <t>F&amp;A (IDC) Amount</t>
  </si>
  <si>
    <t># of months at Rate 1</t>
  </si>
  <si>
    <r>
      <t>EQUIPMENT</t>
    </r>
    <r>
      <rPr>
        <sz val="8"/>
        <rFont val="Times New Roman"/>
        <family val="0"/>
      </rPr>
      <t xml:space="preserve"> </t>
    </r>
    <r>
      <rPr>
        <i/>
        <sz val="8"/>
        <rFont val="Times New Roman"/>
        <family val="0"/>
      </rPr>
      <t>(Items with a unit value of $5000 or greater - items under $5000 each belong in the supply category)</t>
    </r>
  </si>
  <si>
    <t xml:space="preserve">One-Time purchases (including equipment under $1000 ea) </t>
  </si>
  <si>
    <r>
      <t xml:space="preserve">Modular Budget Estimator for Entire Proposed Project Period - </t>
    </r>
    <r>
      <rPr>
        <b/>
        <sz val="12"/>
        <color indexed="10"/>
        <rFont val="Arial"/>
        <family val="2"/>
      </rPr>
      <t>FOR INTERNAL ULM USE ONLY!</t>
    </r>
  </si>
  <si>
    <t>FOR INTERNAL ULM USE ONLY!</t>
  </si>
  <si>
    <t>mm/dd/yy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</si>
</sst>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\-mmm\-yy"/>
    <numFmt numFmtId="166" formatCode="dd\-mmm"/>
    <numFmt numFmtId="167" formatCode="mm/dd/yy\ h:mm"/>
    <numFmt numFmtId="168" formatCode="General_)"/>
    <numFmt numFmtId="169" formatCode="dd\-mmm\-yy_)"/>
    <numFmt numFmtId="170" formatCode="hh:mm\ AM/PM_)"/>
    <numFmt numFmtId="171" formatCode="0.00_)"/>
    <numFmt numFmtId="172" formatCode="0_)"/>
    <numFmt numFmtId="173" formatCode="0.0_)"/>
    <numFmt numFmtId="174" formatCode="&quot;$&quot;#,##0.;[Red]\(&quot;$&quot;#,##0."/>
    <numFmt numFmtId="175" formatCode="mmddyy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yy/mm/dd"/>
    <numFmt numFmtId="181" formatCode="0.0"/>
    <numFmt numFmtId="182" formatCode="#,##0._);\(#,##0.\)"/>
    <numFmt numFmtId="183" formatCode="#,##0.\);\(#,##0.\)"/>
    <numFmt numFmtId="184" formatCode="#,##0.;\(#,##0.\)"/>
    <numFmt numFmtId="185" formatCode="#,##0.00;\(#,##0.\)"/>
    <numFmt numFmtId="186" formatCode="#,##0.;\(#,##0\)"/>
    <numFmt numFmtId="187" formatCode="&quot;$&quot;#,##0;[Red]\(&quot;$&quot;#,##0\)"/>
    <numFmt numFmtId="188" formatCode="&quot;$&quot;#,##0.;[Red]\(&quot;$&quot;#,##0\)"/>
    <numFmt numFmtId="189" formatCode="#,##0.\);[Red]\(#,##0.\)"/>
    <numFmt numFmtId="190" formatCode="#,##0\);[Red]\(#,##0.\)"/>
    <numFmt numFmtId="191" formatCode="#,##0.;[Red]\(#,##0.\)"/>
    <numFmt numFmtId="192" formatCode="hh:mm:ss\ AM/PM"/>
    <numFmt numFmtId="193" formatCode="#,##0."/>
    <numFmt numFmtId="194" formatCode="00"/>
    <numFmt numFmtId="195" formatCode="mm/dd/yy\ h:mm:ss"/>
    <numFmt numFmtId="196" formatCode="0.0%"/>
    <numFmt numFmtId="197" formatCode="&quot;$&quot;#,##0"/>
    <numFmt numFmtId="198" formatCode="0.000%"/>
    <numFmt numFmtId="199" formatCode="0.0_);[Red]\(0.0\)"/>
    <numFmt numFmtId="200" formatCode="&quot;$&quot;#,##0.00"/>
  </numFmts>
  <fonts count="9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Geneva"/>
      <family val="0"/>
    </font>
    <font>
      <sz val="12"/>
      <color indexed="10"/>
      <name val="Times New Roman"/>
      <family val="2"/>
    </font>
    <font>
      <sz val="10"/>
      <color indexed="10"/>
      <name val="Times New Roman"/>
      <family val="0"/>
    </font>
    <font>
      <sz val="11.5"/>
      <color indexed="10"/>
      <name val="Times New Roman"/>
      <family val="0"/>
    </font>
    <font>
      <sz val="11.5"/>
      <name val="Times New Roman"/>
      <family val="0"/>
    </font>
    <font>
      <sz val="12"/>
      <color indexed="12"/>
      <name val="Times New Roman"/>
      <family val="0"/>
    </font>
    <font>
      <b/>
      <sz val="12"/>
      <color indexed="20"/>
      <name val="Times New Roman"/>
      <family val="0"/>
    </font>
    <font>
      <b/>
      <sz val="9"/>
      <name val="Geneva"/>
      <family val="0"/>
    </font>
    <font>
      <sz val="13"/>
      <color indexed="12"/>
      <name val="Times New Roman"/>
      <family val="1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  <font>
      <sz val="11.5"/>
      <color indexed="12"/>
      <name val="Times New Roman"/>
      <family val="1"/>
    </font>
    <font>
      <sz val="8"/>
      <color indexed="8"/>
      <name val="Times New Roman"/>
      <family val="2"/>
    </font>
    <font>
      <sz val="10"/>
      <name val="Times New Roman"/>
      <family val="1"/>
    </font>
    <font>
      <b/>
      <sz val="8"/>
      <color indexed="8"/>
      <name val="Helv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12"/>
      <name val="Times New Roman"/>
      <family val="1"/>
    </font>
    <font>
      <b/>
      <sz val="12"/>
      <name val="Helvetica (PCL6)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9"/>
      <name val="Times New Roman"/>
      <family val="1"/>
    </font>
    <font>
      <b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1.5"/>
      <color indexed="12"/>
      <name val="Times New Roman"/>
      <family val="1"/>
    </font>
    <font>
      <b/>
      <sz val="11.5"/>
      <color indexed="10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61"/>
      <name val="Courier"/>
      <family val="0"/>
    </font>
    <font>
      <b/>
      <sz val="12"/>
      <color indexed="17"/>
      <name val="Times New Roman"/>
      <family val="0"/>
    </font>
    <font>
      <b/>
      <sz val="10"/>
      <name val="Times New Roman"/>
      <family val="0"/>
    </font>
    <font>
      <b/>
      <sz val="9"/>
      <color indexed="10"/>
      <name val="Times New Roman"/>
      <family val="1"/>
    </font>
    <font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i/>
      <sz val="8"/>
      <name val="Times New Roman"/>
      <family val="0"/>
    </font>
    <font>
      <i/>
      <sz val="8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u val="single"/>
      <sz val="9"/>
      <name val="Times New Roman"/>
      <family val="0"/>
    </font>
    <font>
      <sz val="9"/>
      <color indexed="10"/>
      <name val="Times New Roman"/>
      <family val="0"/>
    </font>
    <font>
      <i/>
      <sz val="9"/>
      <name val="Times New Roman"/>
      <family val="0"/>
    </font>
    <font>
      <sz val="9"/>
      <color indexed="16"/>
      <name val="Times New Roman"/>
      <family val="0"/>
    </font>
    <font>
      <b/>
      <sz val="10"/>
      <color indexed="12"/>
      <name val="Arial"/>
      <family val="0"/>
    </font>
    <font>
      <u val="single"/>
      <sz val="9"/>
      <color indexed="12"/>
      <name val="Times New Roman"/>
      <family val="0"/>
    </font>
    <font>
      <b/>
      <sz val="10"/>
      <name val="Courier"/>
      <family val="0"/>
    </font>
    <font>
      <b/>
      <i/>
      <sz val="8"/>
      <color indexed="10"/>
      <name val="Times New Roman"/>
      <family val="0"/>
    </font>
    <font>
      <b/>
      <sz val="10"/>
      <color indexed="12"/>
      <name val="Times New Roman"/>
      <family val="1"/>
    </font>
    <font>
      <sz val="11.5"/>
      <color indexed="12"/>
      <name val="Courier"/>
      <family val="0"/>
    </font>
    <font>
      <b/>
      <sz val="12"/>
      <color indexed="2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 style="hair">
        <color indexed="47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>
        <color indexed="47"/>
      </left>
      <right>
        <color indexed="63"/>
      </right>
      <top style="hair">
        <color indexed="47"/>
      </top>
      <bottom style="hair">
        <color indexed="47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47"/>
      </left>
      <right>
        <color indexed="63"/>
      </right>
      <top style="hair">
        <color indexed="47"/>
      </top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>
        <color indexed="63"/>
      </left>
      <right style="hair">
        <color indexed="47"/>
      </right>
      <top style="hair">
        <color indexed="47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/>
      <top>
        <color indexed="63"/>
      </top>
      <bottom style="thin">
        <color indexed="23"/>
      </bottom>
    </border>
    <border>
      <left style="hair">
        <color indexed="47"/>
      </left>
      <right style="hair">
        <color indexed="47"/>
      </right>
      <top style="hair">
        <color indexed="47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hair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hair"/>
      <right>
        <color indexed="63"/>
      </right>
      <top>
        <color indexed="63"/>
      </top>
      <bottom style="thin">
        <color indexed="23"/>
      </bottom>
    </border>
    <border>
      <left style="hair"/>
      <right style="hair"/>
      <top>
        <color indexed="63"/>
      </top>
      <bottom style="thin">
        <color indexed="23"/>
      </bottom>
    </border>
    <border>
      <left>
        <color indexed="63"/>
      </left>
      <right style="hair"/>
      <top style="hair"/>
      <bottom style="thin">
        <color indexed="23"/>
      </bottom>
    </border>
    <border>
      <left>
        <color indexed="63"/>
      </left>
      <right>
        <color indexed="63"/>
      </right>
      <top style="hair"/>
      <bottom style="thin">
        <color indexed="2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 style="hair"/>
      <right>
        <color indexed="63"/>
      </right>
      <top style="hair"/>
      <bottom style="thin">
        <color indexed="23"/>
      </bottom>
    </border>
  </borders>
  <cellStyleXfs count="65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20" fillId="0" borderId="0">
      <alignment/>
      <protection/>
    </xf>
    <xf numFmtId="0" fontId="5" fillId="0" borderId="0" applyProtection="0">
      <alignment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95">
    <xf numFmtId="168" fontId="0" fillId="0" borderId="0" xfId="0" applyAlignment="1">
      <alignment/>
    </xf>
    <xf numFmtId="186" fontId="10" fillId="33" borderId="0" xfId="58" applyNumberFormat="1" applyFont="1" applyFill="1" applyBorder="1" applyAlignment="1" applyProtection="1">
      <alignment vertical="center"/>
      <protection/>
    </xf>
    <xf numFmtId="37" fontId="10" fillId="0" borderId="10" xfId="58" applyNumberFormat="1" applyFont="1" applyBorder="1" applyAlignment="1" applyProtection="1">
      <alignment vertical="center"/>
      <protection/>
    </xf>
    <xf numFmtId="37" fontId="10" fillId="33" borderId="0" xfId="58" applyNumberFormat="1" applyFont="1" applyFill="1" applyBorder="1" applyAlignment="1" applyProtection="1">
      <alignment vertical="center"/>
      <protection/>
    </xf>
    <xf numFmtId="37" fontId="10" fillId="0" borderId="0" xfId="58" applyNumberFormat="1" applyFont="1" applyFill="1" applyBorder="1" applyAlignment="1" applyProtection="1">
      <alignment vertical="center"/>
      <protection/>
    </xf>
    <xf numFmtId="37" fontId="13" fillId="0" borderId="11" xfId="58" applyNumberFormat="1" applyFont="1" applyBorder="1" applyAlignment="1" applyProtection="1">
      <alignment horizontal="right" vertical="center"/>
      <protection/>
    </xf>
    <xf numFmtId="6" fontId="8" fillId="34" borderId="12" xfId="58" applyNumberFormat="1" applyFont="1" applyFill="1" applyBorder="1" applyAlignment="1" applyProtection="1">
      <alignment horizontal="center" vertical="justify"/>
      <protection locked="0"/>
    </xf>
    <xf numFmtId="38" fontId="8" fillId="34" borderId="12" xfId="58" applyNumberFormat="1" applyFont="1" applyFill="1" applyBorder="1" applyAlignment="1" applyProtection="1">
      <alignment horizontal="center" vertical="justify"/>
      <protection locked="0"/>
    </xf>
    <xf numFmtId="6" fontId="8" fillId="34" borderId="0" xfId="58" applyNumberFormat="1" applyFont="1" applyFill="1" applyBorder="1" applyAlignment="1" applyProtection="1">
      <alignment vertical="center"/>
      <protection locked="0"/>
    </xf>
    <xf numFmtId="6" fontId="8" fillId="34" borderId="12" xfId="58" applyNumberFormat="1" applyFont="1" applyFill="1" applyBorder="1" applyAlignment="1" applyProtection="1">
      <alignment vertical="center"/>
      <protection locked="0"/>
    </xf>
    <xf numFmtId="6" fontId="8" fillId="34" borderId="13" xfId="58" applyNumberFormat="1" applyFont="1" applyFill="1" applyBorder="1" applyAlignment="1" applyProtection="1">
      <alignment vertical="center"/>
      <protection locked="0"/>
    </xf>
    <xf numFmtId="8" fontId="8" fillId="34" borderId="13" xfId="58" applyNumberFormat="1" applyFont="1" applyFill="1" applyBorder="1" applyAlignment="1" applyProtection="1">
      <alignment horizontal="center" vertical="center"/>
      <protection locked="0"/>
    </xf>
    <xf numFmtId="38" fontId="8" fillId="34" borderId="13" xfId="58" applyNumberFormat="1" applyFont="1" applyFill="1" applyBorder="1" applyAlignment="1" applyProtection="1">
      <alignment horizontal="center" vertical="center"/>
      <protection locked="0"/>
    </xf>
    <xf numFmtId="6" fontId="8" fillId="34" borderId="14" xfId="58" applyNumberFormat="1" applyFont="1" applyFill="1" applyBorder="1" applyAlignment="1" applyProtection="1">
      <alignment horizontal="center" vertical="center"/>
      <protection locked="0"/>
    </xf>
    <xf numFmtId="6" fontId="8" fillId="34" borderId="15" xfId="58" applyNumberFormat="1" applyFont="1" applyFill="1" applyBorder="1" applyAlignment="1" applyProtection="1">
      <alignment horizontal="center" vertical="center"/>
      <protection locked="0"/>
    </xf>
    <xf numFmtId="193" fontId="8" fillId="34" borderId="13" xfId="58" applyNumberFormat="1" applyFont="1" applyFill="1" applyBorder="1" applyAlignment="1" applyProtection="1">
      <alignment vertical="center"/>
      <protection locked="0"/>
    </xf>
    <xf numFmtId="0" fontId="7" fillId="34" borderId="16" xfId="58" applyFont="1" applyFill="1" applyBorder="1" applyProtection="1">
      <alignment/>
      <protection locked="0"/>
    </xf>
    <xf numFmtId="6" fontId="8" fillId="34" borderId="13" xfId="58" applyNumberFormat="1" applyFont="1" applyFill="1" applyBorder="1" applyAlignment="1" applyProtection="1">
      <alignment horizontal="center"/>
      <protection locked="0"/>
    </xf>
    <xf numFmtId="6" fontId="8" fillId="34" borderId="17" xfId="58" applyNumberFormat="1" applyFont="1" applyFill="1" applyBorder="1" applyAlignment="1" applyProtection="1">
      <alignment horizontal="center"/>
      <protection locked="0"/>
    </xf>
    <xf numFmtId="38" fontId="8" fillId="34" borderId="18" xfId="58" applyNumberFormat="1" applyFont="1" applyFill="1" applyBorder="1" applyAlignment="1" applyProtection="1">
      <alignment horizontal="center" vertical="center"/>
      <protection locked="0"/>
    </xf>
    <xf numFmtId="0" fontId="7" fillId="34" borderId="13" xfId="58" applyFont="1" applyFill="1" applyBorder="1" applyAlignment="1" applyProtection="1">
      <alignment horizontal="center" vertical="center"/>
      <protection locked="0"/>
    </xf>
    <xf numFmtId="0" fontId="42" fillId="0" borderId="0" xfId="58" applyFont="1" applyProtection="1">
      <alignment/>
      <protection/>
    </xf>
    <xf numFmtId="0" fontId="43" fillId="0" borderId="0" xfId="58" applyFont="1" applyProtection="1">
      <alignment/>
      <protection/>
    </xf>
    <xf numFmtId="0" fontId="41" fillId="0" borderId="0" xfId="58" applyFont="1" applyFill="1" applyAlignment="1" applyProtection="1">
      <alignment horizontal="right"/>
      <protection/>
    </xf>
    <xf numFmtId="0" fontId="41" fillId="0" borderId="0" xfId="58" applyFont="1" applyFill="1" applyBorder="1" applyAlignment="1" applyProtection="1">
      <alignment/>
      <protection/>
    </xf>
    <xf numFmtId="0" fontId="41" fillId="0" borderId="0" xfId="58" applyFont="1" applyAlignment="1" applyProtection="1">
      <alignment horizontal="right"/>
      <protection/>
    </xf>
    <xf numFmtId="0" fontId="43" fillId="0" borderId="0" xfId="58" applyFont="1" applyBorder="1" applyProtection="1">
      <alignment/>
      <protection/>
    </xf>
    <xf numFmtId="0" fontId="43" fillId="0" borderId="0" xfId="58" applyFont="1" applyBorder="1" applyAlignment="1" applyProtection="1">
      <alignment horizontal="center" wrapText="1"/>
      <protection/>
    </xf>
    <xf numFmtId="0" fontId="43" fillId="0" borderId="0" xfId="58" applyFont="1" applyAlignment="1" applyProtection="1">
      <alignment horizontal="center"/>
      <protection/>
    </xf>
    <xf numFmtId="10" fontId="43" fillId="0" borderId="0" xfId="61" applyNumberFormat="1" applyFont="1" applyAlignment="1" applyProtection="1">
      <alignment horizontal="center"/>
      <protection/>
    </xf>
    <xf numFmtId="0" fontId="44" fillId="0" borderId="19" xfId="58" applyFont="1" applyBorder="1" applyAlignment="1" applyProtection="1">
      <alignment horizontal="center" vertical="top"/>
      <protection/>
    </xf>
    <xf numFmtId="0" fontId="44" fillId="0" borderId="19" xfId="58" applyFont="1" applyBorder="1" applyAlignment="1" applyProtection="1">
      <alignment horizontal="centerContinuous" vertical="top"/>
      <protection/>
    </xf>
    <xf numFmtId="0" fontId="43" fillId="0" borderId="19" xfId="58" applyFont="1" applyBorder="1" applyAlignment="1" applyProtection="1">
      <alignment horizontal="centerContinuous" vertical="top"/>
      <protection/>
    </xf>
    <xf numFmtId="0" fontId="45" fillId="0" borderId="16" xfId="58" applyFont="1" applyBorder="1" applyProtection="1">
      <alignment/>
      <protection/>
    </xf>
    <xf numFmtId="0" fontId="43" fillId="0" borderId="16" xfId="58" applyFont="1" applyBorder="1" applyProtection="1">
      <alignment/>
      <protection/>
    </xf>
    <xf numFmtId="0" fontId="44" fillId="0" borderId="10" xfId="58" applyFont="1" applyBorder="1" applyAlignment="1" applyProtection="1">
      <alignment horizontal="centerContinuous"/>
      <protection/>
    </xf>
    <xf numFmtId="0" fontId="47" fillId="0" borderId="10" xfId="58" applyFont="1" applyBorder="1" applyAlignment="1" applyProtection="1">
      <alignment horizontal="centerContinuous"/>
      <protection/>
    </xf>
    <xf numFmtId="0" fontId="45" fillId="0" borderId="16" xfId="58" applyFont="1" applyBorder="1" applyAlignment="1" applyProtection="1">
      <alignment horizontal="center" vertical="center"/>
      <protection/>
    </xf>
    <xf numFmtId="0" fontId="44" fillId="0" borderId="16" xfId="58" applyFont="1" applyBorder="1" applyAlignment="1" applyProtection="1">
      <alignment horizontal="center" wrapText="1"/>
      <protection/>
    </xf>
    <xf numFmtId="0" fontId="44" fillId="0" borderId="10" xfId="58" applyFont="1" applyBorder="1" applyAlignment="1" applyProtection="1">
      <alignment horizontal="center" wrapText="1"/>
      <protection/>
    </xf>
    <xf numFmtId="0" fontId="17" fillId="0" borderId="16" xfId="58" applyFont="1" applyBorder="1" applyAlignment="1" applyProtection="1">
      <alignment horizontal="center" vertical="center" wrapText="1"/>
      <protection/>
    </xf>
    <xf numFmtId="37" fontId="10" fillId="0" borderId="16" xfId="58" applyNumberFormat="1" applyFont="1" applyBorder="1" applyAlignment="1" applyProtection="1">
      <alignment horizontal="right"/>
      <protection/>
    </xf>
    <xf numFmtId="37" fontId="10" fillId="0" borderId="10" xfId="58" applyNumberFormat="1" applyFont="1" applyBorder="1" applyAlignment="1" applyProtection="1">
      <alignment horizontal="right"/>
      <protection/>
    </xf>
    <xf numFmtId="0" fontId="48" fillId="35" borderId="20" xfId="58" applyFont="1" applyFill="1" applyBorder="1" applyAlignment="1" applyProtection="1">
      <alignment horizontal="center" vertical="center"/>
      <protection/>
    </xf>
    <xf numFmtId="0" fontId="48" fillId="35" borderId="21" xfId="58" applyFont="1" applyFill="1" applyBorder="1" applyAlignment="1" applyProtection="1">
      <alignment horizontal="center" vertical="center"/>
      <protection/>
    </xf>
    <xf numFmtId="0" fontId="48" fillId="35" borderId="22" xfId="58" applyFont="1" applyFill="1" applyBorder="1" applyAlignment="1" applyProtection="1">
      <alignment horizontal="center" vertical="center"/>
      <protection/>
    </xf>
    <xf numFmtId="37" fontId="10" fillId="33" borderId="23" xfId="58" applyNumberFormat="1" applyFont="1" applyFill="1" applyBorder="1" applyAlignment="1" applyProtection="1">
      <alignment horizontal="right"/>
      <protection/>
    </xf>
    <xf numFmtId="37" fontId="10" fillId="0" borderId="23" xfId="58" applyNumberFormat="1" applyFont="1" applyBorder="1" applyAlignment="1" applyProtection="1">
      <alignment horizontal="right"/>
      <protection/>
    </xf>
    <xf numFmtId="37" fontId="10" fillId="0" borderId="24" xfId="58" applyNumberFormat="1" applyFont="1" applyBorder="1" applyAlignment="1" applyProtection="1">
      <alignment horizontal="right"/>
      <protection/>
    </xf>
    <xf numFmtId="37" fontId="10" fillId="33" borderId="16" xfId="58" applyNumberFormat="1" applyFont="1" applyFill="1" applyBorder="1" applyAlignment="1" applyProtection="1">
      <alignment horizontal="right"/>
      <protection/>
    </xf>
    <xf numFmtId="0" fontId="44" fillId="0" borderId="10" xfId="58" applyFont="1" applyBorder="1" applyProtection="1">
      <alignment/>
      <protection/>
    </xf>
    <xf numFmtId="0" fontId="45" fillId="0" borderId="10" xfId="58" applyFont="1" applyBorder="1" applyAlignment="1" applyProtection="1">
      <alignment horizontal="right" vertical="center"/>
      <protection/>
    </xf>
    <xf numFmtId="0" fontId="45" fillId="0" borderId="10" xfId="58" applyFont="1" applyBorder="1" applyAlignment="1" applyProtection="1">
      <alignment horizontal="left" vertical="center"/>
      <protection/>
    </xf>
    <xf numFmtId="3" fontId="44" fillId="0" borderId="10" xfId="58" applyNumberFormat="1" applyFont="1" applyBorder="1" applyProtection="1">
      <alignment/>
      <protection/>
    </xf>
    <xf numFmtId="37" fontId="11" fillId="0" borderId="25" xfId="58" applyNumberFormat="1" applyFont="1" applyBorder="1" applyAlignment="1" applyProtection="1">
      <alignment horizontal="right" vertical="center"/>
      <protection/>
    </xf>
    <xf numFmtId="37" fontId="11" fillId="0" borderId="26" xfId="58" applyNumberFormat="1" applyFont="1" applyBorder="1" applyAlignment="1" applyProtection="1">
      <alignment horizontal="right" vertical="center"/>
      <protection/>
    </xf>
    <xf numFmtId="0" fontId="45" fillId="0" borderId="0" xfId="58" applyFont="1" applyAlignment="1" applyProtection="1">
      <alignment vertical="center"/>
      <protection/>
    </xf>
    <xf numFmtId="0" fontId="8" fillId="0" borderId="0" xfId="58" applyFont="1" applyAlignment="1" applyProtection="1">
      <alignment vertical="center"/>
      <protection/>
    </xf>
    <xf numFmtId="0" fontId="9" fillId="0" borderId="27" xfId="58" applyFont="1" applyBorder="1" applyAlignment="1" applyProtection="1">
      <alignment vertical="center"/>
      <protection/>
    </xf>
    <xf numFmtId="0" fontId="9" fillId="0" borderId="0" xfId="58" applyFont="1" applyAlignment="1" applyProtection="1">
      <alignment vertical="center"/>
      <protection/>
    </xf>
    <xf numFmtId="0" fontId="9" fillId="0" borderId="0" xfId="58" applyFont="1" applyAlignment="1" applyProtection="1">
      <alignment horizontal="right" vertical="center"/>
      <protection/>
    </xf>
    <xf numFmtId="186" fontId="9" fillId="0" borderId="0" xfId="58" applyNumberFormat="1" applyFont="1" applyAlignment="1" applyProtection="1">
      <alignment vertical="center"/>
      <protection/>
    </xf>
    <xf numFmtId="186" fontId="8" fillId="0" borderId="0" xfId="58" applyNumberFormat="1" applyFont="1" applyAlignment="1" applyProtection="1">
      <alignment horizontal="right" vertical="center"/>
      <protection/>
    </xf>
    <xf numFmtId="6" fontId="8" fillId="0" borderId="27" xfId="58" applyNumberFormat="1" applyFont="1" applyBorder="1" applyAlignment="1" applyProtection="1">
      <alignment horizontal="right" vertical="center"/>
      <protection/>
    </xf>
    <xf numFmtId="0" fontId="49" fillId="0" borderId="0" xfId="58" applyFont="1" applyProtection="1">
      <alignment/>
      <protection/>
    </xf>
    <xf numFmtId="6" fontId="8" fillId="0" borderId="0" xfId="58" applyNumberFormat="1" applyFont="1" applyAlignment="1" applyProtection="1">
      <alignment vertical="center"/>
      <protection/>
    </xf>
    <xf numFmtId="0" fontId="7" fillId="0" borderId="10" xfId="58" applyFont="1" applyBorder="1" applyAlignment="1" applyProtection="1">
      <alignment vertical="center"/>
      <protection/>
    </xf>
    <xf numFmtId="6" fontId="7" fillId="0" borderId="16" xfId="58" applyNumberFormat="1" applyFont="1" applyBorder="1" applyAlignment="1" applyProtection="1">
      <alignment horizontal="right" vertical="center"/>
      <protection/>
    </xf>
    <xf numFmtId="0" fontId="50" fillId="0" borderId="0" xfId="58" applyFont="1" applyAlignment="1" applyProtection="1">
      <alignment horizontal="center"/>
      <protection/>
    </xf>
    <xf numFmtId="0" fontId="7" fillId="0" borderId="0" xfId="58" applyFont="1" applyAlignment="1" applyProtection="1">
      <alignment vertical="center"/>
      <protection/>
    </xf>
    <xf numFmtId="6" fontId="7" fillId="0" borderId="27" xfId="58" applyNumberFormat="1" applyFont="1" applyBorder="1" applyAlignment="1" applyProtection="1">
      <alignment horizontal="right" vertical="center"/>
      <protection/>
    </xf>
    <xf numFmtId="6" fontId="16" fillId="0" borderId="28" xfId="58" applyNumberFormat="1" applyFont="1" applyBorder="1" applyAlignment="1" applyProtection="1">
      <alignment vertical="center"/>
      <protection/>
    </xf>
    <xf numFmtId="0" fontId="7" fillId="0" borderId="0" xfId="58" applyFont="1" applyAlignment="1" applyProtection="1">
      <alignment vertical="center"/>
      <protection/>
    </xf>
    <xf numFmtId="6" fontId="7" fillId="0" borderId="27" xfId="58" applyNumberFormat="1" applyFont="1" applyBorder="1" applyAlignment="1" applyProtection="1">
      <alignment horizontal="right" vertical="center"/>
      <protection/>
    </xf>
    <xf numFmtId="0" fontId="44" fillId="0" borderId="0" xfId="58" applyFont="1" applyBorder="1" applyAlignment="1" applyProtection="1">
      <alignment vertical="center"/>
      <protection/>
    </xf>
    <xf numFmtId="0" fontId="44" fillId="0" borderId="29" xfId="58" applyFont="1" applyBorder="1" applyAlignment="1" applyProtection="1">
      <alignment vertical="center"/>
      <protection/>
    </xf>
    <xf numFmtId="0" fontId="18" fillId="0" borderId="10" xfId="58" applyFont="1" applyBorder="1" applyAlignment="1" applyProtection="1">
      <alignment vertical="center"/>
      <protection/>
    </xf>
    <xf numFmtId="0" fontId="7" fillId="0" borderId="10" xfId="58" applyFont="1" applyBorder="1" applyAlignment="1" applyProtection="1">
      <alignment vertical="center"/>
      <protection/>
    </xf>
    <xf numFmtId="0" fontId="51" fillId="0" borderId="0" xfId="58" applyFont="1" applyAlignment="1" applyProtection="1">
      <alignment vertical="center"/>
      <protection/>
    </xf>
    <xf numFmtId="193" fontId="8" fillId="0" borderId="0" xfId="58" applyNumberFormat="1" applyFont="1" applyAlignment="1" applyProtection="1">
      <alignment vertical="center"/>
      <protection/>
    </xf>
    <xf numFmtId="6" fontId="7" fillId="0" borderId="27" xfId="58" applyNumberFormat="1" applyFont="1" applyBorder="1" applyAlignment="1" applyProtection="1">
      <alignment vertical="center"/>
      <protection/>
    </xf>
    <xf numFmtId="6" fontId="7" fillId="0" borderId="27" xfId="58" applyNumberFormat="1" applyFont="1" applyBorder="1" applyAlignment="1" applyProtection="1">
      <alignment vertical="center"/>
      <protection/>
    </xf>
    <xf numFmtId="0" fontId="45" fillId="0" borderId="10" xfId="58" applyFont="1" applyBorder="1" applyAlignment="1" applyProtection="1">
      <alignment vertical="center"/>
      <protection/>
    </xf>
    <xf numFmtId="0" fontId="43" fillId="0" borderId="10" xfId="58" applyFont="1" applyBorder="1" applyAlignment="1" applyProtection="1">
      <alignment vertical="center"/>
      <protection/>
    </xf>
    <xf numFmtId="0" fontId="45" fillId="0" borderId="30" xfId="58" applyFont="1" applyBorder="1" applyAlignment="1" applyProtection="1">
      <alignment vertical="center"/>
      <protection/>
    </xf>
    <xf numFmtId="0" fontId="44" fillId="0" borderId="30" xfId="58" applyFont="1" applyBorder="1" applyAlignment="1" applyProtection="1">
      <alignment vertical="center"/>
      <protection/>
    </xf>
    <xf numFmtId="0" fontId="47" fillId="0" borderId="30" xfId="58" applyFont="1" applyBorder="1" applyAlignment="1" applyProtection="1">
      <alignment vertical="center"/>
      <protection/>
    </xf>
    <xf numFmtId="0" fontId="41" fillId="0" borderId="30" xfId="58" applyFont="1" applyBorder="1" applyAlignment="1" applyProtection="1">
      <alignment horizontal="right" vertical="center"/>
      <protection/>
    </xf>
    <xf numFmtId="0" fontId="47" fillId="35" borderId="30" xfId="58" applyFont="1" applyFill="1" applyBorder="1" applyAlignment="1" applyProtection="1">
      <alignment vertical="center"/>
      <protection/>
    </xf>
    <xf numFmtId="0" fontId="44" fillId="35" borderId="30" xfId="58" applyFont="1" applyFill="1" applyBorder="1" applyAlignment="1" applyProtection="1">
      <alignment vertical="center"/>
      <protection/>
    </xf>
    <xf numFmtId="0" fontId="41" fillId="35" borderId="30" xfId="58" applyFont="1" applyFill="1" applyBorder="1" applyAlignment="1" applyProtection="1">
      <alignment horizontal="right" vertical="center"/>
      <protection/>
    </xf>
    <xf numFmtId="6" fontId="33" fillId="35" borderId="31" xfId="58" applyNumberFormat="1" applyFont="1" applyFill="1" applyBorder="1" applyAlignment="1" applyProtection="1">
      <alignment vertical="center"/>
      <protection/>
    </xf>
    <xf numFmtId="0" fontId="44" fillId="0" borderId="0" xfId="58" applyFont="1" applyProtection="1">
      <alignment/>
      <protection/>
    </xf>
    <xf numFmtId="0" fontId="44" fillId="0" borderId="0" xfId="58" applyFont="1" applyBorder="1" applyProtection="1">
      <alignment/>
      <protection/>
    </xf>
    <xf numFmtId="0" fontId="53" fillId="0" borderId="0" xfId="58" applyFont="1" applyBorder="1" applyProtection="1">
      <alignment/>
      <protection/>
    </xf>
    <xf numFmtId="0" fontId="53" fillId="0" borderId="0" xfId="58" applyFont="1" applyBorder="1" applyAlignment="1" applyProtection="1">
      <alignment horizontal="center" wrapText="1"/>
      <protection/>
    </xf>
    <xf numFmtId="0" fontId="17" fillId="34" borderId="16" xfId="58" applyFont="1" applyFill="1" applyBorder="1" applyAlignment="1" applyProtection="1">
      <alignment horizontal="center" vertical="center" wrapText="1"/>
      <protection locked="0"/>
    </xf>
    <xf numFmtId="0" fontId="18" fillId="34" borderId="13" xfId="58" applyFont="1" applyFill="1" applyBorder="1" applyAlignment="1" applyProtection="1">
      <alignment horizontal="center"/>
      <protection locked="0"/>
    </xf>
    <xf numFmtId="0" fontId="20" fillId="0" borderId="0" xfId="57" applyFont="1" applyAlignment="1" applyProtection="1">
      <alignment vertical="center"/>
      <protection/>
    </xf>
    <xf numFmtId="3" fontId="26" fillId="0" borderId="13" xfId="57" applyNumberFormat="1" applyFont="1" applyBorder="1" applyProtection="1">
      <alignment/>
      <protection/>
    </xf>
    <xf numFmtId="3" fontId="22" fillId="0" borderId="0" xfId="57" applyNumberFormat="1" applyFont="1" applyBorder="1" applyProtection="1">
      <alignment/>
      <protection/>
    </xf>
    <xf numFmtId="0" fontId="20" fillId="0" borderId="0" xfId="57" applyFont="1" applyProtection="1">
      <alignment/>
      <protection/>
    </xf>
    <xf numFmtId="0" fontId="23" fillId="0" borderId="0" xfId="57" applyFont="1" applyProtection="1">
      <alignment/>
      <protection/>
    </xf>
    <xf numFmtId="197" fontId="24" fillId="0" borderId="32" xfId="57" applyNumberFormat="1" applyFont="1" applyBorder="1" applyAlignment="1" applyProtection="1">
      <alignment horizontal="center"/>
      <protection/>
    </xf>
    <xf numFmtId="3" fontId="25" fillId="0" borderId="33" xfId="57" applyNumberFormat="1" applyFont="1" applyBorder="1" applyAlignment="1" applyProtection="1">
      <alignment horizontal="right"/>
      <protection/>
    </xf>
    <xf numFmtId="3" fontId="25" fillId="0" borderId="0" xfId="57" applyNumberFormat="1" applyFont="1" applyBorder="1" applyAlignment="1" applyProtection="1">
      <alignment horizontal="right"/>
      <protection/>
    </xf>
    <xf numFmtId="0" fontId="26" fillId="0" borderId="34" xfId="57" applyFont="1" applyBorder="1" applyProtection="1">
      <alignment/>
      <protection/>
    </xf>
    <xf numFmtId="197" fontId="29" fillId="0" borderId="35" xfId="57" applyNumberFormat="1" applyFont="1" applyBorder="1" applyProtection="1">
      <alignment/>
      <protection/>
    </xf>
    <xf numFmtId="3" fontId="29" fillId="0" borderId="33" xfId="57" applyNumberFormat="1" applyFont="1" applyBorder="1" applyProtection="1">
      <alignment/>
      <protection/>
    </xf>
    <xf numFmtId="3" fontId="29" fillId="0" borderId="0" xfId="57" applyNumberFormat="1" applyFont="1" applyBorder="1" applyProtection="1">
      <alignment/>
      <protection/>
    </xf>
    <xf numFmtId="0" fontId="26" fillId="0" borderId="32" xfId="57" applyFont="1" applyBorder="1" applyProtection="1">
      <alignment/>
      <protection/>
    </xf>
    <xf numFmtId="197" fontId="32" fillId="0" borderId="32" xfId="57" applyNumberFormat="1" applyFont="1" applyBorder="1" applyProtection="1">
      <alignment/>
      <protection/>
    </xf>
    <xf numFmtId="0" fontId="26" fillId="0" borderId="35" xfId="57" applyFont="1" applyBorder="1" applyProtection="1">
      <alignment/>
      <protection/>
    </xf>
    <xf numFmtId="197" fontId="31" fillId="0" borderId="35" xfId="57" applyNumberFormat="1" applyFont="1" applyBorder="1" applyProtection="1">
      <alignment/>
      <protection/>
    </xf>
    <xf numFmtId="0" fontId="29" fillId="0" borderId="33" xfId="57" applyFont="1" applyBorder="1" applyProtection="1">
      <alignment/>
      <protection/>
    </xf>
    <xf numFmtId="0" fontId="29" fillId="0" borderId="0" xfId="57" applyFont="1" applyBorder="1" applyProtection="1">
      <alignment/>
      <protection/>
    </xf>
    <xf numFmtId="0" fontId="29" fillId="0" borderId="36" xfId="57" applyFont="1" applyBorder="1" applyProtection="1">
      <alignment/>
      <protection/>
    </xf>
    <xf numFmtId="0" fontId="29" fillId="0" borderId="37" xfId="57" applyFont="1" applyBorder="1" applyProtection="1">
      <alignment/>
      <protection/>
    </xf>
    <xf numFmtId="3" fontId="24" fillId="0" borderId="15" xfId="57" applyNumberFormat="1" applyFont="1" applyBorder="1" applyAlignment="1" applyProtection="1">
      <alignment horizontal="right"/>
      <protection/>
    </xf>
    <xf numFmtId="0" fontId="24" fillId="0" borderId="15" xfId="57" applyFont="1" applyBorder="1" applyAlignment="1" applyProtection="1">
      <alignment horizontal="center"/>
      <protection/>
    </xf>
    <xf numFmtId="197" fontId="26" fillId="0" borderId="32" xfId="57" applyNumberFormat="1" applyFont="1" applyBorder="1" applyProtection="1">
      <alignment/>
      <protection/>
    </xf>
    <xf numFmtId="197" fontId="31" fillId="0" borderId="32" xfId="57" applyNumberFormat="1" applyFont="1" applyBorder="1" applyProtection="1">
      <alignment/>
      <protection/>
    </xf>
    <xf numFmtId="197" fontId="20" fillId="0" borderId="0" xfId="57" applyNumberFormat="1" applyFont="1" applyProtection="1">
      <alignment/>
      <protection/>
    </xf>
    <xf numFmtId="197" fontId="26" fillId="0" borderId="34" xfId="57" applyNumberFormat="1" applyFont="1" applyBorder="1" applyProtection="1">
      <alignment/>
      <protection/>
    </xf>
    <xf numFmtId="197" fontId="32" fillId="0" borderId="34" xfId="57" applyNumberFormat="1" applyFont="1" applyBorder="1" applyProtection="1">
      <alignment/>
      <protection/>
    </xf>
    <xf numFmtId="0" fontId="26" fillId="0" borderId="38" xfId="57" applyFont="1" applyBorder="1" applyProtection="1">
      <alignment/>
      <protection/>
    </xf>
    <xf numFmtId="197" fontId="29" fillId="0" borderId="22" xfId="57" applyNumberFormat="1" applyFont="1" applyBorder="1" applyProtection="1">
      <alignment/>
      <protection/>
    </xf>
    <xf numFmtId="0" fontId="26" fillId="0" borderId="14" xfId="57" applyFont="1" applyBorder="1" applyProtection="1">
      <alignment/>
      <protection/>
    </xf>
    <xf numFmtId="197" fontId="29" fillId="0" borderId="34" xfId="57" applyNumberFormat="1" applyFont="1" applyBorder="1" applyProtection="1">
      <alignment/>
      <protection/>
    </xf>
    <xf numFmtId="3" fontId="29" fillId="0" borderId="34" xfId="57" applyNumberFormat="1" applyFont="1" applyBorder="1" applyProtection="1">
      <alignment/>
      <protection/>
    </xf>
    <xf numFmtId="0" fontId="20" fillId="0" borderId="0" xfId="57" applyFont="1" applyBorder="1" applyProtection="1">
      <alignment/>
      <protection/>
    </xf>
    <xf numFmtId="197" fontId="26" fillId="0" borderId="32" xfId="57" applyNumberFormat="1" applyFont="1" applyFill="1" applyBorder="1" applyProtection="1">
      <alignment/>
      <protection/>
    </xf>
    <xf numFmtId="197" fontId="32" fillId="0" borderId="32" xfId="57" applyNumberFormat="1" applyFont="1" applyFill="1" applyBorder="1" applyProtection="1">
      <alignment/>
      <protection/>
    </xf>
    <xf numFmtId="197" fontId="20" fillId="0" borderId="0" xfId="57" applyNumberFormat="1" applyFont="1" applyBorder="1" applyProtection="1">
      <alignment/>
      <protection/>
    </xf>
    <xf numFmtId="197" fontId="20" fillId="0" borderId="19" xfId="57" applyNumberFormat="1" applyFont="1" applyBorder="1" applyProtection="1">
      <alignment/>
      <protection/>
    </xf>
    <xf numFmtId="197" fontId="26" fillId="0" borderId="35" xfId="57" applyNumberFormat="1" applyFont="1" applyBorder="1" applyProtection="1">
      <alignment/>
      <protection/>
    </xf>
    <xf numFmtId="197" fontId="24" fillId="0" borderId="35" xfId="57" applyNumberFormat="1" applyFont="1" applyBorder="1" applyProtection="1">
      <alignment/>
      <protection/>
    </xf>
    <xf numFmtId="197" fontId="24" fillId="0" borderId="39" xfId="57" applyNumberFormat="1" applyFont="1" applyBorder="1" applyProtection="1">
      <alignment/>
      <protection/>
    </xf>
    <xf numFmtId="197" fontId="32" fillId="0" borderId="40" xfId="57" applyNumberFormat="1" applyFont="1" applyFill="1" applyBorder="1" applyProtection="1">
      <alignment/>
      <protection/>
    </xf>
    <xf numFmtId="197" fontId="27" fillId="0" borderId="35" xfId="57" applyNumberFormat="1" applyFont="1" applyBorder="1" applyAlignment="1" applyProtection="1">
      <alignment horizontal="right"/>
      <protection/>
    </xf>
    <xf numFmtId="197" fontId="27" fillId="0" borderId="39" xfId="57" applyNumberFormat="1" applyFont="1" applyBorder="1" applyAlignment="1" applyProtection="1">
      <alignment horizontal="right"/>
      <protection/>
    </xf>
    <xf numFmtId="197" fontId="32" fillId="0" borderId="41" xfId="57" applyNumberFormat="1" applyFont="1" applyBorder="1" applyProtection="1">
      <alignment/>
      <protection/>
    </xf>
    <xf numFmtId="197" fontId="32" fillId="0" borderId="14" xfId="57" applyNumberFormat="1" applyFont="1" applyBorder="1" applyProtection="1">
      <alignment/>
      <protection/>
    </xf>
    <xf numFmtId="197" fontId="22" fillId="0" borderId="0" xfId="57" applyNumberFormat="1" applyFont="1" applyProtection="1">
      <alignment/>
      <protection/>
    </xf>
    <xf numFmtId="0" fontId="26" fillId="0" borderId="0" xfId="57" applyFont="1" applyProtection="1">
      <alignment/>
      <protection/>
    </xf>
    <xf numFmtId="3" fontId="22" fillId="0" borderId="0" xfId="57" applyNumberFormat="1" applyFont="1" applyProtection="1">
      <alignment/>
      <protection/>
    </xf>
    <xf numFmtId="0" fontId="22" fillId="0" borderId="0" xfId="57" applyFont="1" applyProtection="1">
      <alignment/>
      <protection/>
    </xf>
    <xf numFmtId="168" fontId="22" fillId="0" borderId="0" xfId="0" applyFont="1" applyAlignment="1" applyProtection="1">
      <alignment vertical="center" wrapText="1"/>
      <protection/>
    </xf>
    <xf numFmtId="168" fontId="0" fillId="0" borderId="0" xfId="0" applyAlignment="1" applyProtection="1">
      <alignment vertical="center" wrapText="1"/>
      <protection/>
    </xf>
    <xf numFmtId="0" fontId="18" fillId="0" borderId="0" xfId="57" applyFont="1" applyProtection="1">
      <alignment/>
      <protection/>
    </xf>
    <xf numFmtId="197" fontId="18" fillId="0" borderId="0" xfId="57" applyNumberFormat="1" applyFont="1" applyProtection="1">
      <alignment/>
      <protection/>
    </xf>
    <xf numFmtId="3" fontId="18" fillId="0" borderId="0" xfId="57" applyNumberFormat="1" applyFont="1" applyProtection="1">
      <alignment/>
      <protection/>
    </xf>
    <xf numFmtId="0" fontId="22" fillId="0" borderId="0" xfId="57" applyFont="1" applyAlignment="1" applyProtection="1">
      <alignment wrapText="1"/>
      <protection/>
    </xf>
    <xf numFmtId="0" fontId="20" fillId="0" borderId="0" xfId="57" applyFont="1" applyAlignment="1" applyProtection="1">
      <alignment wrapText="1"/>
      <protection/>
    </xf>
    <xf numFmtId="0" fontId="26" fillId="0" borderId="0" xfId="57" applyFont="1" applyAlignment="1" applyProtection="1">
      <alignment horizontal="center"/>
      <protection/>
    </xf>
    <xf numFmtId="197" fontId="22" fillId="0" borderId="14" xfId="57" applyNumberFormat="1" applyFont="1" applyBorder="1" applyAlignment="1" applyProtection="1">
      <alignment horizontal="center"/>
      <protection/>
    </xf>
    <xf numFmtId="3" fontId="22" fillId="0" borderId="14" xfId="57" applyNumberFormat="1" applyFont="1" applyBorder="1" applyAlignment="1" applyProtection="1">
      <alignment horizontal="center"/>
      <protection/>
    </xf>
    <xf numFmtId="0" fontId="22" fillId="0" borderId="14" xfId="57" applyFont="1" applyBorder="1" applyAlignment="1" applyProtection="1">
      <alignment horizontal="center"/>
      <protection/>
    </xf>
    <xf numFmtId="0" fontId="26" fillId="0" borderId="15" xfId="57" applyFont="1" applyBorder="1" applyProtection="1">
      <alignment/>
      <protection/>
    </xf>
    <xf numFmtId="197" fontId="32" fillId="0" borderId="15" xfId="57" applyNumberFormat="1" applyFont="1" applyBorder="1" applyProtection="1">
      <alignment/>
      <protection/>
    </xf>
    <xf numFmtId="197" fontId="32" fillId="0" borderId="42" xfId="57" applyNumberFormat="1" applyFont="1" applyBorder="1" applyProtection="1">
      <alignment/>
      <protection/>
    </xf>
    <xf numFmtId="0" fontId="26" fillId="0" borderId="0" xfId="57" applyFont="1" applyBorder="1" applyProtection="1">
      <alignment/>
      <protection/>
    </xf>
    <xf numFmtId="197" fontId="32" fillId="0" borderId="0" xfId="57" applyNumberFormat="1" applyFont="1" applyBorder="1" applyProtection="1">
      <alignment/>
      <protection/>
    </xf>
    <xf numFmtId="197" fontId="32" fillId="0" borderId="43" xfId="57" applyNumberFormat="1" applyFont="1" applyBorder="1" applyProtection="1">
      <alignment/>
      <protection/>
    </xf>
    <xf numFmtId="0" fontId="40" fillId="0" borderId="0" xfId="57" applyFont="1" applyProtection="1">
      <alignment/>
      <protection/>
    </xf>
    <xf numFmtId="3" fontId="28" fillId="0" borderId="0" xfId="57" applyNumberFormat="1" applyFont="1" applyProtection="1">
      <alignment/>
      <protection/>
    </xf>
    <xf numFmtId="197" fontId="30" fillId="34" borderId="40" xfId="57" applyNumberFormat="1" applyFont="1" applyFill="1" applyBorder="1" applyProtection="1">
      <alignment/>
      <protection locked="0"/>
    </xf>
    <xf numFmtId="3" fontId="30" fillId="34" borderId="14" xfId="57" applyNumberFormat="1" applyFont="1" applyFill="1" applyBorder="1" applyProtection="1">
      <alignment/>
      <protection locked="0"/>
    </xf>
    <xf numFmtId="197" fontId="30" fillId="34" borderId="44" xfId="57" applyNumberFormat="1" applyFont="1" applyFill="1" applyBorder="1" applyProtection="1">
      <alignment/>
      <protection locked="0"/>
    </xf>
    <xf numFmtId="197" fontId="30" fillId="34" borderId="14" xfId="57" applyNumberFormat="1" applyFont="1" applyFill="1" applyBorder="1" applyProtection="1">
      <alignment/>
      <protection locked="0"/>
    </xf>
    <xf numFmtId="197" fontId="30" fillId="34" borderId="15" xfId="57" applyNumberFormat="1" applyFont="1" applyFill="1" applyBorder="1" applyProtection="1">
      <alignment/>
      <protection locked="0"/>
    </xf>
    <xf numFmtId="3" fontId="30" fillId="34" borderId="15" xfId="57" applyNumberFormat="1" applyFont="1" applyFill="1" applyBorder="1" applyProtection="1">
      <alignment/>
      <protection locked="0"/>
    </xf>
    <xf numFmtId="0" fontId="12" fillId="0" borderId="0" xfId="58" applyFont="1" applyAlignment="1" applyProtection="1">
      <alignment horizontal="center" vertical="center" wrapText="1"/>
      <protection/>
    </xf>
    <xf numFmtId="0" fontId="12" fillId="0" borderId="14" xfId="58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 vertical="center" wrapText="1"/>
      <protection/>
    </xf>
    <xf numFmtId="197" fontId="32" fillId="0" borderId="32" xfId="57" applyNumberFormat="1" applyFont="1" applyBorder="1" applyAlignment="1" applyProtection="1">
      <alignment horizontal="center" vertical="center"/>
      <protection/>
    </xf>
    <xf numFmtId="6" fontId="35" fillId="0" borderId="0" xfId="58" applyNumberFormat="1" applyFont="1" applyBorder="1" applyAlignment="1" applyProtection="1">
      <alignment horizontal="center" vertical="center"/>
      <protection/>
    </xf>
    <xf numFmtId="6" fontId="34" fillId="0" borderId="14" xfId="58" applyNumberFormat="1" applyFont="1" applyBorder="1" applyAlignment="1" applyProtection="1">
      <alignment horizontal="center" vertical="center"/>
      <protection/>
    </xf>
    <xf numFmtId="6" fontId="8" fillId="0" borderId="0" xfId="58" applyNumberFormat="1" applyFont="1" applyBorder="1" applyAlignment="1" applyProtection="1">
      <alignment horizontal="center" vertical="center"/>
      <protection/>
    </xf>
    <xf numFmtId="6" fontId="16" fillId="0" borderId="14" xfId="58" applyNumberFormat="1" applyFont="1" applyBorder="1" applyAlignment="1" applyProtection="1">
      <alignment horizontal="center" vertical="center"/>
      <protection/>
    </xf>
    <xf numFmtId="0" fontId="12" fillId="0" borderId="32" xfId="58" applyFont="1" applyBorder="1" applyAlignment="1" applyProtection="1">
      <alignment horizontal="center" vertical="center" wrapText="1"/>
      <protection/>
    </xf>
    <xf numFmtId="0" fontId="12" fillId="0" borderId="15" xfId="58" applyFont="1" applyBorder="1" applyAlignment="1" applyProtection="1">
      <alignment horizontal="center" vertical="center" wrapText="1"/>
      <protection/>
    </xf>
    <xf numFmtId="6" fontId="16" fillId="0" borderId="15" xfId="58" applyNumberFormat="1" applyFont="1" applyBorder="1" applyAlignment="1" applyProtection="1">
      <alignment horizontal="center" vertical="center"/>
      <protection/>
    </xf>
    <xf numFmtId="6" fontId="16" fillId="0" borderId="32" xfId="58" applyNumberFormat="1" applyFont="1" applyBorder="1" applyAlignment="1" applyProtection="1">
      <alignment horizontal="center" vertical="center"/>
      <protection/>
    </xf>
    <xf numFmtId="6" fontId="16" fillId="0" borderId="0" xfId="58" applyNumberFormat="1" applyFont="1" applyBorder="1" applyAlignment="1" applyProtection="1">
      <alignment horizontal="center" vertical="center"/>
      <protection/>
    </xf>
    <xf numFmtId="0" fontId="14" fillId="0" borderId="0" xfId="58" applyFont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vertical="center" wrapText="1"/>
      <protection/>
    </xf>
    <xf numFmtId="196" fontId="16" fillId="0" borderId="14" xfId="61" applyNumberFormat="1" applyFont="1" applyBorder="1" applyAlignment="1" applyProtection="1">
      <alignment horizontal="center" vertical="center"/>
      <protection/>
    </xf>
    <xf numFmtId="0" fontId="14" fillId="0" borderId="14" xfId="58" applyFont="1" applyBorder="1" applyAlignment="1" applyProtection="1">
      <alignment horizontal="center" vertical="center" wrapText="1"/>
      <protection/>
    </xf>
    <xf numFmtId="199" fontId="8" fillId="34" borderId="13" xfId="58" applyNumberFormat="1" applyFont="1" applyFill="1" applyBorder="1" applyAlignment="1" applyProtection="1">
      <alignment horizontal="center"/>
      <protection locked="0"/>
    </xf>
    <xf numFmtId="199" fontId="8" fillId="34" borderId="17" xfId="58" applyNumberFormat="1" applyFont="1" applyFill="1" applyBorder="1" applyAlignment="1" applyProtection="1">
      <alignment horizontal="center"/>
      <protection locked="0"/>
    </xf>
    <xf numFmtId="196" fontId="6" fillId="34" borderId="16" xfId="58" applyNumberFormat="1" applyFont="1" applyFill="1" applyBorder="1" applyAlignment="1" applyProtection="1">
      <alignment horizontal="center"/>
      <protection locked="0"/>
    </xf>
    <xf numFmtId="196" fontId="6" fillId="34" borderId="27" xfId="58" applyNumberFormat="1" applyFont="1" applyFill="1" applyBorder="1" applyAlignment="1" applyProtection="1">
      <alignment horizontal="center"/>
      <protection locked="0"/>
    </xf>
    <xf numFmtId="0" fontId="18" fillId="34" borderId="45" xfId="58" applyFont="1" applyFill="1" applyBorder="1" applyAlignment="1" applyProtection="1">
      <alignment horizontal="left"/>
      <protection locked="0"/>
    </xf>
    <xf numFmtId="0" fontId="7" fillId="34" borderId="45" xfId="58" applyFont="1" applyFill="1" applyBorder="1" applyAlignment="1" applyProtection="1">
      <alignment horizontal="left" vertical="center"/>
      <protection locked="0"/>
    </xf>
    <xf numFmtId="6" fontId="8" fillId="34" borderId="46" xfId="58" applyNumberFormat="1" applyFont="1" applyFill="1" applyBorder="1" applyAlignment="1" applyProtection="1">
      <alignment vertical="center"/>
      <protection locked="0"/>
    </xf>
    <xf numFmtId="0" fontId="7" fillId="34" borderId="47" xfId="58" applyFont="1" applyFill="1" applyBorder="1" applyAlignment="1" applyProtection="1">
      <alignment horizontal="left" vertical="center"/>
      <protection locked="0"/>
    </xf>
    <xf numFmtId="8" fontId="8" fillId="34" borderId="48" xfId="58" applyNumberFormat="1" applyFont="1" applyFill="1" applyBorder="1" applyAlignment="1" applyProtection="1">
      <alignment horizontal="center" vertical="center"/>
      <protection locked="0"/>
    </xf>
    <xf numFmtId="38" fontId="8" fillId="34" borderId="48" xfId="58" applyNumberFormat="1" applyFont="1" applyFill="1" applyBorder="1" applyAlignment="1" applyProtection="1">
      <alignment horizontal="center" vertical="center"/>
      <protection locked="0"/>
    </xf>
    <xf numFmtId="6" fontId="16" fillId="0" borderId="49" xfId="58" applyNumberFormat="1" applyFont="1" applyBorder="1" applyAlignment="1" applyProtection="1">
      <alignment vertical="center"/>
      <protection/>
    </xf>
    <xf numFmtId="0" fontId="7" fillId="0" borderId="50" xfId="58" applyFont="1" applyBorder="1" applyAlignment="1" applyProtection="1">
      <alignment vertical="center"/>
      <protection/>
    </xf>
    <xf numFmtId="6" fontId="7" fillId="0" borderId="51" xfId="58" applyNumberFormat="1" applyFont="1" applyBorder="1" applyAlignment="1" applyProtection="1">
      <alignment vertical="center"/>
      <protection/>
    </xf>
    <xf numFmtId="37" fontId="10" fillId="33" borderId="50" xfId="58" applyNumberFormat="1" applyFont="1" applyFill="1" applyBorder="1" applyAlignment="1" applyProtection="1">
      <alignment vertical="center"/>
      <protection/>
    </xf>
    <xf numFmtId="0" fontId="52" fillId="0" borderId="50" xfId="58" applyFont="1" applyBorder="1" applyProtection="1">
      <alignment/>
      <protection/>
    </xf>
    <xf numFmtId="8" fontId="8" fillId="34" borderId="52" xfId="58" applyNumberFormat="1" applyFont="1" applyFill="1" applyBorder="1" applyAlignment="1" applyProtection="1">
      <alignment horizontal="center" vertical="center"/>
      <protection locked="0"/>
    </xf>
    <xf numFmtId="38" fontId="8" fillId="34" borderId="52" xfId="58" applyNumberFormat="1" applyFont="1" applyFill="1" applyBorder="1" applyAlignment="1" applyProtection="1">
      <alignment horizontal="center" vertical="center"/>
      <protection locked="0"/>
    </xf>
    <xf numFmtId="37" fontId="10" fillId="0" borderId="50" xfId="58" applyNumberFormat="1" applyFont="1" applyBorder="1" applyAlignment="1" applyProtection="1">
      <alignment vertical="center"/>
      <protection/>
    </xf>
    <xf numFmtId="0" fontId="45" fillId="0" borderId="53" xfId="58" applyFont="1" applyBorder="1" applyProtection="1">
      <alignment/>
      <protection/>
    </xf>
    <xf numFmtId="186" fontId="44" fillId="0" borderId="54" xfId="58" applyNumberFormat="1" applyFont="1" applyBorder="1" applyAlignment="1" applyProtection="1">
      <alignment vertical="center"/>
      <protection/>
    </xf>
    <xf numFmtId="0" fontId="7" fillId="0" borderId="55" xfId="58" applyFont="1" applyBorder="1" applyAlignment="1" applyProtection="1">
      <alignment horizontal="center"/>
      <protection/>
    </xf>
    <xf numFmtId="0" fontId="45" fillId="0" borderId="56" xfId="58" applyFont="1" applyBorder="1" applyAlignment="1" applyProtection="1">
      <alignment vertical="center"/>
      <protection/>
    </xf>
    <xf numFmtId="0" fontId="43" fillId="0" borderId="56" xfId="58" applyFont="1" applyBorder="1" applyAlignment="1" applyProtection="1">
      <alignment vertical="center"/>
      <protection/>
    </xf>
    <xf numFmtId="0" fontId="41" fillId="0" borderId="56" xfId="58" applyFont="1" applyBorder="1" applyAlignment="1" applyProtection="1">
      <alignment horizontal="right" vertical="center"/>
      <protection/>
    </xf>
    <xf numFmtId="0" fontId="45" fillId="0" borderId="56" xfId="58" applyFont="1" applyBorder="1" applyProtection="1">
      <alignment/>
      <protection/>
    </xf>
    <xf numFmtId="0" fontId="7" fillId="0" borderId="55" xfId="58" applyFont="1" applyBorder="1" applyProtection="1">
      <alignment/>
      <protection/>
    </xf>
    <xf numFmtId="0" fontId="49" fillId="0" borderId="50" xfId="58" applyFont="1" applyBorder="1" applyProtection="1">
      <alignment/>
      <protection/>
    </xf>
    <xf numFmtId="0" fontId="8" fillId="34" borderId="48" xfId="58" applyFont="1" applyFill="1" applyBorder="1" applyAlignment="1" applyProtection="1">
      <alignment vertical="center"/>
      <protection locked="0"/>
    </xf>
    <xf numFmtId="193" fontId="8" fillId="34" borderId="48" xfId="58" applyNumberFormat="1" applyFont="1" applyFill="1" applyBorder="1" applyAlignment="1" applyProtection="1">
      <alignment vertical="center"/>
      <protection locked="0"/>
    </xf>
    <xf numFmtId="6" fontId="8" fillId="34" borderId="48" xfId="58" applyNumberFormat="1" applyFont="1" applyFill="1" applyBorder="1" applyAlignment="1" applyProtection="1">
      <alignment vertical="center"/>
      <protection locked="0"/>
    </xf>
    <xf numFmtId="0" fontId="7" fillId="0" borderId="16" xfId="58" applyFont="1" applyBorder="1" applyAlignment="1" applyProtection="1">
      <alignment vertical="center"/>
      <protection/>
    </xf>
    <xf numFmtId="0" fontId="44" fillId="0" borderId="50" xfId="58" applyFont="1" applyBorder="1" applyAlignment="1" applyProtection="1">
      <alignment vertical="center"/>
      <protection/>
    </xf>
    <xf numFmtId="0" fontId="44" fillId="0" borderId="57" xfId="58" applyFont="1" applyBorder="1" applyAlignment="1" applyProtection="1">
      <alignment vertical="center"/>
      <protection/>
    </xf>
    <xf numFmtId="0" fontId="18" fillId="0" borderId="50" xfId="58" applyFont="1" applyBorder="1" applyAlignment="1" applyProtection="1">
      <alignment vertical="center"/>
      <protection/>
    </xf>
    <xf numFmtId="0" fontId="7" fillId="0" borderId="50" xfId="58" applyFont="1" applyBorder="1" applyAlignment="1" applyProtection="1">
      <alignment vertical="center"/>
      <protection/>
    </xf>
    <xf numFmtId="6" fontId="8" fillId="34" borderId="58" xfId="58" applyNumberFormat="1" applyFont="1" applyFill="1" applyBorder="1" applyAlignment="1" applyProtection="1">
      <alignment vertical="center"/>
      <protection locked="0"/>
    </xf>
    <xf numFmtId="0" fontId="45" fillId="0" borderId="0" xfId="58" applyFont="1" applyBorder="1" applyAlignment="1" applyProtection="1">
      <alignment vertical="center"/>
      <protection/>
    </xf>
    <xf numFmtId="0" fontId="7" fillId="0" borderId="0" xfId="58" applyFont="1" applyBorder="1" applyAlignment="1" applyProtection="1">
      <alignment vertical="center"/>
      <protection/>
    </xf>
    <xf numFmtId="0" fontId="7" fillId="34" borderId="48" xfId="58" applyFont="1" applyFill="1" applyBorder="1" applyAlignment="1" applyProtection="1">
      <alignment horizontal="center" vertical="center"/>
      <protection locked="0"/>
    </xf>
    <xf numFmtId="38" fontId="8" fillId="34" borderId="59" xfId="58" applyNumberFormat="1" applyFont="1" applyFill="1" applyBorder="1" applyAlignment="1" applyProtection="1">
      <alignment horizontal="center" vertical="center"/>
      <protection locked="0"/>
    </xf>
    <xf numFmtId="0" fontId="8" fillId="0" borderId="50" xfId="58" applyFont="1" applyBorder="1" applyAlignment="1" applyProtection="1">
      <alignment vertical="center"/>
      <protection/>
    </xf>
    <xf numFmtId="6" fontId="8" fillId="34" borderId="50" xfId="58" applyNumberFormat="1" applyFont="1" applyFill="1" applyBorder="1" applyAlignment="1" applyProtection="1">
      <alignment vertical="center"/>
      <protection locked="0"/>
    </xf>
    <xf numFmtId="164" fontId="6" fillId="34" borderId="10" xfId="58" applyNumberFormat="1" applyFont="1" applyFill="1" applyBorder="1" applyAlignment="1" applyProtection="1">
      <alignment horizontal="right" vertical="center"/>
      <protection locked="0"/>
    </xf>
    <xf numFmtId="6" fontId="30" fillId="34" borderId="13" xfId="44" applyNumberFormat="1" applyFont="1" applyFill="1" applyBorder="1" applyAlignment="1" applyProtection="1">
      <alignment/>
      <protection locked="0"/>
    </xf>
    <xf numFmtId="197" fontId="54" fillId="0" borderId="0" xfId="57" applyNumberFormat="1" applyFont="1" applyProtection="1">
      <alignment/>
      <protection/>
    </xf>
    <xf numFmtId="168" fontId="0" fillId="0" borderId="60" xfId="0" applyBorder="1" applyAlignment="1">
      <alignment vertical="center"/>
    </xf>
    <xf numFmtId="168" fontId="0" fillId="0" borderId="59" xfId="0" applyBorder="1" applyAlignment="1">
      <alignment vertical="center"/>
    </xf>
    <xf numFmtId="0" fontId="49" fillId="0" borderId="16" xfId="58" applyFont="1" applyBorder="1" applyAlignment="1" applyProtection="1">
      <alignment horizontal="center" vertical="center" wrapText="1"/>
      <protection/>
    </xf>
    <xf numFmtId="0" fontId="58" fillId="35" borderId="25" xfId="58" applyFont="1" applyFill="1" applyBorder="1" applyAlignment="1" applyProtection="1">
      <alignment horizontal="left" vertical="center"/>
      <protection/>
    </xf>
    <xf numFmtId="0" fontId="60" fillId="0" borderId="0" xfId="57" applyNumberFormat="1" applyFont="1" applyBorder="1" applyProtection="1">
      <alignment/>
      <protection hidden="1"/>
    </xf>
    <xf numFmtId="0" fontId="60" fillId="0" borderId="0" xfId="57" applyNumberFormat="1" applyFont="1" applyBorder="1" applyProtection="1">
      <alignment/>
      <protection/>
    </xf>
    <xf numFmtId="0" fontId="18" fillId="34" borderId="50" xfId="58" applyFont="1" applyFill="1" applyBorder="1" applyAlignment="1" applyProtection="1">
      <alignment horizontal="right" vertical="center"/>
      <protection locked="0"/>
    </xf>
    <xf numFmtId="168" fontId="18" fillId="0" borderId="50" xfId="0" applyFont="1" applyBorder="1" applyAlignment="1" applyProtection="1">
      <alignment vertical="center"/>
      <protection locked="0"/>
    </xf>
    <xf numFmtId="168" fontId="18" fillId="0" borderId="51" xfId="0" applyFont="1" applyBorder="1" applyAlignment="1" applyProtection="1">
      <alignment vertical="center"/>
      <protection locked="0"/>
    </xf>
    <xf numFmtId="6" fontId="7" fillId="34" borderId="48" xfId="58" applyNumberFormat="1" applyFont="1" applyFill="1" applyBorder="1" applyAlignment="1" applyProtection="1">
      <alignment/>
      <protection locked="0"/>
    </xf>
    <xf numFmtId="168" fontId="18" fillId="34" borderId="48" xfId="0" applyFont="1" applyFill="1" applyBorder="1" applyAlignment="1" applyProtection="1">
      <alignment/>
      <protection locked="0"/>
    </xf>
    <xf numFmtId="6" fontId="8" fillId="34" borderId="61" xfId="58" applyNumberFormat="1" applyFont="1" applyFill="1" applyBorder="1" applyAlignment="1" applyProtection="1">
      <alignment/>
      <protection locked="0"/>
    </xf>
    <xf numFmtId="168" fontId="18" fillId="0" borderId="58" xfId="0" applyFont="1" applyBorder="1" applyAlignment="1" applyProtection="1">
      <alignment/>
      <protection locked="0"/>
    </xf>
    <xf numFmtId="8" fontId="8" fillId="34" borderId="13" xfId="58" applyNumberFormat="1" applyFont="1" applyFill="1" applyBorder="1" applyAlignment="1" applyProtection="1">
      <alignment horizontal="right" vertical="center"/>
      <protection locked="0"/>
    </xf>
    <xf numFmtId="168" fontId="0" fillId="0" borderId="13" xfId="0" applyBorder="1" applyAlignment="1">
      <alignment horizontal="right" vertical="center"/>
    </xf>
    <xf numFmtId="197" fontId="16" fillId="0" borderId="13" xfId="58" applyNumberFormat="1" applyFont="1" applyBorder="1" applyAlignment="1" applyProtection="1">
      <alignment/>
      <protection/>
    </xf>
    <xf numFmtId="197" fontId="59" fillId="0" borderId="13" xfId="0" applyNumberFormat="1" applyFont="1" applyBorder="1" applyAlignment="1">
      <alignment/>
    </xf>
    <xf numFmtId="186" fontId="18" fillId="34" borderId="56" xfId="58" applyNumberFormat="1" applyFont="1" applyFill="1" applyBorder="1" applyAlignment="1" applyProtection="1">
      <alignment vertical="center"/>
      <protection locked="0"/>
    </xf>
    <xf numFmtId="168" fontId="18" fillId="0" borderId="56" xfId="0" applyFont="1" applyBorder="1" applyAlignment="1" applyProtection="1">
      <alignment/>
      <protection locked="0"/>
    </xf>
    <xf numFmtId="0" fontId="7" fillId="34" borderId="48" xfId="58" applyFont="1" applyFill="1" applyBorder="1" applyAlignment="1" applyProtection="1">
      <alignment vertical="center"/>
      <protection locked="0"/>
    </xf>
    <xf numFmtId="0" fontId="7" fillId="34" borderId="48" xfId="58" applyFont="1" applyFill="1" applyBorder="1" applyAlignment="1" applyProtection="1">
      <alignment horizontal="right" vertical="center"/>
      <protection locked="0"/>
    </xf>
    <xf numFmtId="168" fontId="18" fillId="34" borderId="48" xfId="0" applyFont="1" applyFill="1" applyBorder="1" applyAlignment="1" applyProtection="1">
      <alignment horizontal="right" vertical="center"/>
      <protection locked="0"/>
    </xf>
    <xf numFmtId="6" fontId="7" fillId="34" borderId="13" xfId="58" applyNumberFormat="1" applyFont="1" applyFill="1" applyBorder="1" applyAlignment="1" applyProtection="1">
      <alignment/>
      <protection locked="0"/>
    </xf>
    <xf numFmtId="168" fontId="18" fillId="34" borderId="13" xfId="0" applyFont="1" applyFill="1" applyBorder="1" applyAlignment="1" applyProtection="1">
      <alignment/>
      <protection locked="0"/>
    </xf>
    <xf numFmtId="0" fontId="7" fillId="34" borderId="13" xfId="58" applyFont="1" applyFill="1" applyBorder="1" applyAlignment="1" applyProtection="1">
      <alignment horizontal="right" vertical="center"/>
      <protection locked="0"/>
    </xf>
    <xf numFmtId="168" fontId="18" fillId="34" borderId="13" xfId="0" applyFont="1" applyFill="1" applyBorder="1" applyAlignment="1" applyProtection="1">
      <alignment horizontal="right" vertical="center"/>
      <protection locked="0"/>
    </xf>
    <xf numFmtId="0" fontId="50" fillId="0" borderId="62" xfId="58" applyFont="1" applyBorder="1" applyAlignment="1" applyProtection="1">
      <alignment horizontal="center"/>
      <protection/>
    </xf>
    <xf numFmtId="6" fontId="16" fillId="0" borderId="47" xfId="58" applyNumberFormat="1" applyFont="1" applyBorder="1" applyAlignment="1" applyProtection="1">
      <alignment horizontal="center" vertical="center"/>
      <protection/>
    </xf>
    <xf numFmtId="6" fontId="16" fillId="0" borderId="49" xfId="58" applyNumberFormat="1" applyFont="1" applyBorder="1" applyAlignment="1" applyProtection="1">
      <alignment horizontal="center" vertical="center"/>
      <protection/>
    </xf>
    <xf numFmtId="0" fontId="41" fillId="34" borderId="37" xfId="58" applyFont="1" applyFill="1" applyBorder="1" applyAlignment="1" applyProtection="1">
      <alignment/>
      <protection locked="0"/>
    </xf>
    <xf numFmtId="14" fontId="6" fillId="34" borderId="10" xfId="58" applyNumberFormat="1" applyFont="1" applyFill="1" applyBorder="1" applyAlignment="1" applyProtection="1">
      <alignment horizontal="center" vertical="center"/>
      <protection locked="0"/>
    </xf>
    <xf numFmtId="0" fontId="41" fillId="0" borderId="19" xfId="58" applyFont="1" applyBorder="1" applyAlignment="1" applyProtection="1">
      <alignment horizontal="center" vertical="center"/>
      <protection/>
    </xf>
    <xf numFmtId="0" fontId="41" fillId="0" borderId="10" xfId="58" applyFont="1" applyBorder="1" applyAlignment="1" applyProtection="1">
      <alignment horizontal="center" vertical="center"/>
      <protection/>
    </xf>
    <xf numFmtId="0" fontId="41" fillId="0" borderId="24" xfId="58" applyFont="1" applyBorder="1" applyAlignment="1" applyProtection="1">
      <alignment horizontal="center" vertical="center" wrapText="1"/>
      <protection/>
    </xf>
    <xf numFmtId="0" fontId="41" fillId="0" borderId="10" xfId="58" applyFont="1" applyBorder="1" applyAlignment="1" applyProtection="1">
      <alignment horizontal="center" vertical="center" wrapText="1"/>
      <protection/>
    </xf>
    <xf numFmtId="0" fontId="55" fillId="35" borderId="17" xfId="53" applyFont="1" applyFill="1" applyBorder="1" applyAlignment="1" applyProtection="1">
      <alignment horizontal="center" vertical="center" wrapText="1"/>
      <protection/>
    </xf>
    <xf numFmtId="0" fontId="55" fillId="35" borderId="12" xfId="53" applyFont="1" applyFill="1" applyBorder="1" applyAlignment="1" applyProtection="1">
      <alignment horizontal="center" vertical="center" wrapText="1"/>
      <protection/>
    </xf>
    <xf numFmtId="0" fontId="7" fillId="34" borderId="50" xfId="58" applyFont="1" applyFill="1" applyBorder="1" applyAlignment="1" applyProtection="1">
      <alignment/>
      <protection locked="0"/>
    </xf>
    <xf numFmtId="0" fontId="50" fillId="0" borderId="63" xfId="58" applyFont="1" applyBorder="1" applyAlignment="1" applyProtection="1">
      <alignment horizontal="center"/>
      <protection/>
    </xf>
    <xf numFmtId="168" fontId="0" fillId="0" borderId="63" xfId="0" applyBorder="1" applyAlignment="1">
      <alignment/>
    </xf>
    <xf numFmtId="0" fontId="49" fillId="35" borderId="17" xfId="58" applyFont="1" applyFill="1" applyBorder="1" applyAlignment="1" applyProtection="1">
      <alignment horizontal="center" vertical="center" wrapText="1"/>
      <protection/>
    </xf>
    <xf numFmtId="168" fontId="56" fillId="0" borderId="12" xfId="0" applyFont="1" applyBorder="1" applyAlignment="1">
      <alignment horizontal="center" vertical="center"/>
    </xf>
    <xf numFmtId="168" fontId="19" fillId="0" borderId="17" xfId="0" applyFont="1" applyBorder="1" applyAlignment="1">
      <alignment horizontal="center" vertical="center" wrapText="1"/>
    </xf>
    <xf numFmtId="168" fontId="0" fillId="0" borderId="12" xfId="0" applyBorder="1" applyAlignment="1">
      <alignment horizontal="center" vertical="center" wrapText="1"/>
    </xf>
    <xf numFmtId="6" fontId="8" fillId="34" borderId="29" xfId="58" applyNumberFormat="1" applyFont="1" applyFill="1" applyBorder="1" applyAlignment="1" applyProtection="1">
      <alignment vertical="center"/>
      <protection locked="0"/>
    </xf>
    <xf numFmtId="168" fontId="0" fillId="0" borderId="10" xfId="0" applyBorder="1" applyAlignment="1">
      <alignment vertical="center"/>
    </xf>
    <xf numFmtId="6" fontId="8" fillId="34" borderId="64" xfId="58" applyNumberFormat="1" applyFont="1" applyFill="1" applyBorder="1" applyAlignment="1" applyProtection="1">
      <alignment vertical="center"/>
      <protection locked="0"/>
    </xf>
    <xf numFmtId="168" fontId="0" fillId="0" borderId="60" xfId="0" applyBorder="1" applyAlignment="1">
      <alignment vertical="center"/>
    </xf>
    <xf numFmtId="0" fontId="21" fillId="0" borderId="0" xfId="57" applyFont="1" applyAlignment="1" applyProtection="1">
      <alignment horizontal="center" vertical="center" wrapText="1"/>
      <protection/>
    </xf>
    <xf numFmtId="0" fontId="18" fillId="0" borderId="0" xfId="57" applyFont="1" applyAlignment="1" applyProtection="1">
      <alignment vertical="center" wrapText="1"/>
      <protection/>
    </xf>
    <xf numFmtId="168" fontId="18" fillId="0" borderId="0" xfId="0" applyFont="1" applyAlignment="1" applyProtection="1">
      <alignment vertical="center" wrapText="1"/>
      <protection/>
    </xf>
    <xf numFmtId="0" fontId="21" fillId="0" borderId="0" xfId="57" applyFont="1" applyAlignment="1" applyProtection="1">
      <alignment horizontal="center"/>
      <protection/>
    </xf>
    <xf numFmtId="0" fontId="18" fillId="0" borderId="0" xfId="57" applyFont="1" applyAlignment="1" applyProtection="1">
      <alignment horizontal="left" vertical="center" wrapText="1"/>
      <protection/>
    </xf>
    <xf numFmtId="0" fontId="26" fillId="0" borderId="38" xfId="57" applyFont="1" applyBorder="1" applyAlignment="1" applyProtection="1">
      <alignment horizontal="left"/>
      <protection/>
    </xf>
    <xf numFmtId="0" fontId="26" fillId="0" borderId="22" xfId="57" applyFont="1" applyBorder="1" applyAlignment="1" applyProtection="1">
      <alignment horizontal="left"/>
      <protection/>
    </xf>
    <xf numFmtId="0" fontId="12" fillId="0" borderId="0" xfId="58" applyFont="1" applyBorder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left" vertical="center" wrapText="1"/>
      <protection/>
    </xf>
    <xf numFmtId="168" fontId="0" fillId="0" borderId="0" xfId="0" applyAlignment="1" applyProtection="1">
      <alignment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168" fontId="37" fillId="0" borderId="0" xfId="0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st" xfId="57"/>
    <cellStyle name="Normal_FIRSTBU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161925</xdr:rowOff>
    </xdr:from>
    <xdr:to>
      <xdr:col>5</xdr:col>
      <xdr:colOff>647700</xdr:colOff>
      <xdr:row>18</xdr:row>
      <xdr:rowOff>161925</xdr:rowOff>
    </xdr:to>
    <xdr:sp>
      <xdr:nvSpPr>
        <xdr:cNvPr id="1" name="Line 2"/>
        <xdr:cNvSpPr>
          <a:spLocks/>
        </xdr:cNvSpPr>
      </xdr:nvSpPr>
      <xdr:spPr>
        <a:xfrm>
          <a:off x="3552825" y="40671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1304925</xdr:colOff>
      <xdr:row>36</xdr:row>
      <xdr:rowOff>76200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6886575"/>
          <a:ext cx="1304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PATIENT CARE COSTS</a:t>
          </a:r>
        </a:p>
      </xdr:txBody>
    </xdr:sp>
    <xdr:clientData/>
  </xdr:twoCellAnchor>
  <xdr:twoCellAnchor>
    <xdr:from>
      <xdr:col>7</xdr:col>
      <xdr:colOff>276225</xdr:colOff>
      <xdr:row>2</xdr:row>
      <xdr:rowOff>9525</xdr:rowOff>
    </xdr:from>
    <xdr:to>
      <xdr:col>7</xdr:col>
      <xdr:colOff>276225</xdr:colOff>
      <xdr:row>4</xdr:row>
      <xdr:rowOff>0</xdr:rowOff>
    </xdr:to>
    <xdr:sp>
      <xdr:nvSpPr>
        <xdr:cNvPr id="3" name="Line 6"/>
        <xdr:cNvSpPr>
          <a:spLocks/>
        </xdr:cNvSpPr>
      </xdr:nvSpPr>
      <xdr:spPr>
        <a:xfrm>
          <a:off x="6486525" y="2476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9525</xdr:rowOff>
    </xdr:from>
    <xdr:to>
      <xdr:col>6</xdr:col>
      <xdr:colOff>104775</xdr:colOff>
      <xdr:row>4</xdr:row>
      <xdr:rowOff>0</xdr:rowOff>
    </xdr:to>
    <xdr:sp>
      <xdr:nvSpPr>
        <xdr:cNvPr id="4" name="Line 7"/>
        <xdr:cNvSpPr>
          <a:spLocks/>
        </xdr:cNvSpPr>
      </xdr:nvSpPr>
      <xdr:spPr>
        <a:xfrm>
          <a:off x="5505450" y="2476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419100</xdr:colOff>
      <xdr:row>49</xdr:row>
      <xdr:rowOff>0</xdr:rowOff>
    </xdr:from>
    <xdr:to>
      <xdr:col>7</xdr:col>
      <xdr:colOff>419100</xdr:colOff>
      <xdr:row>50</xdr:row>
      <xdr:rowOff>0</xdr:rowOff>
    </xdr:to>
    <xdr:sp>
      <xdr:nvSpPr>
        <xdr:cNvPr id="5" name="Line 8"/>
        <xdr:cNvSpPr>
          <a:spLocks/>
        </xdr:cNvSpPr>
      </xdr:nvSpPr>
      <xdr:spPr>
        <a:xfrm>
          <a:off x="6629400" y="9105900"/>
          <a:ext cx="0" cy="304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419100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6" name="Line 9"/>
        <xdr:cNvSpPr>
          <a:spLocks/>
        </xdr:cNvSpPr>
      </xdr:nvSpPr>
      <xdr:spPr>
        <a:xfrm>
          <a:off x="6629400" y="8915400"/>
          <a:ext cx="314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428625</xdr:colOff>
      <xdr:row>50</xdr:row>
      <xdr:rowOff>0</xdr:rowOff>
    </xdr:from>
    <xdr:to>
      <xdr:col>8</xdr:col>
      <xdr:colOff>28575</xdr:colOff>
      <xdr:row>50</xdr:row>
      <xdr:rowOff>0</xdr:rowOff>
    </xdr:to>
    <xdr:sp>
      <xdr:nvSpPr>
        <xdr:cNvPr id="7" name="Line 10"/>
        <xdr:cNvSpPr>
          <a:spLocks/>
        </xdr:cNvSpPr>
      </xdr:nvSpPr>
      <xdr:spPr>
        <a:xfrm>
          <a:off x="6638925" y="9410700"/>
          <a:ext cx="3333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419100</xdr:colOff>
      <xdr:row>51</xdr:row>
      <xdr:rowOff>0</xdr:rowOff>
    </xdr:from>
    <xdr:to>
      <xdr:col>7</xdr:col>
      <xdr:colOff>419100</xdr:colOff>
      <xdr:row>52</xdr:row>
      <xdr:rowOff>0</xdr:rowOff>
    </xdr:to>
    <xdr:sp>
      <xdr:nvSpPr>
        <xdr:cNvPr id="8" name="Line 11"/>
        <xdr:cNvSpPr>
          <a:spLocks/>
        </xdr:cNvSpPr>
      </xdr:nvSpPr>
      <xdr:spPr>
        <a:xfrm>
          <a:off x="6629400" y="9601200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419100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" name="Line 12"/>
        <xdr:cNvSpPr>
          <a:spLocks/>
        </xdr:cNvSpPr>
      </xdr:nvSpPr>
      <xdr:spPr>
        <a:xfrm>
          <a:off x="6629400" y="9915525"/>
          <a:ext cx="323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419100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0" name="Line 13"/>
        <xdr:cNvSpPr>
          <a:spLocks/>
        </xdr:cNvSpPr>
      </xdr:nvSpPr>
      <xdr:spPr>
        <a:xfrm>
          <a:off x="6629400" y="9601200"/>
          <a:ext cx="314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419100</xdr:colOff>
      <xdr:row>49</xdr:row>
      <xdr:rowOff>0</xdr:rowOff>
    </xdr:from>
    <xdr:to>
      <xdr:col>7</xdr:col>
      <xdr:colOff>419100</xdr:colOff>
      <xdr:row>50</xdr:row>
      <xdr:rowOff>0</xdr:rowOff>
    </xdr:to>
    <xdr:sp>
      <xdr:nvSpPr>
        <xdr:cNvPr id="11" name="Line 18"/>
        <xdr:cNvSpPr>
          <a:spLocks/>
        </xdr:cNvSpPr>
      </xdr:nvSpPr>
      <xdr:spPr>
        <a:xfrm>
          <a:off x="6629400" y="9105900"/>
          <a:ext cx="0" cy="3048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419100</xdr:colOff>
      <xdr:row>52</xdr:row>
      <xdr:rowOff>0</xdr:rowOff>
    </xdr:from>
    <xdr:to>
      <xdr:col>7</xdr:col>
      <xdr:colOff>419100</xdr:colOff>
      <xdr:row>53</xdr:row>
      <xdr:rowOff>0</xdr:rowOff>
    </xdr:to>
    <xdr:sp>
      <xdr:nvSpPr>
        <xdr:cNvPr id="12" name="Line 24"/>
        <xdr:cNvSpPr>
          <a:spLocks/>
        </xdr:cNvSpPr>
      </xdr:nvSpPr>
      <xdr:spPr>
        <a:xfrm>
          <a:off x="6629400" y="9915525"/>
          <a:ext cx="0" cy="3143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180975</xdr:colOff>
      <xdr:row>52</xdr:row>
      <xdr:rowOff>161925</xdr:rowOff>
    </xdr:from>
    <xdr:to>
      <xdr:col>7</xdr:col>
      <xdr:colOff>333375</xdr:colOff>
      <xdr:row>52</xdr:row>
      <xdr:rowOff>161925</xdr:rowOff>
    </xdr:to>
    <xdr:sp>
      <xdr:nvSpPr>
        <xdr:cNvPr id="13" name="Line 25"/>
        <xdr:cNvSpPr>
          <a:spLocks/>
        </xdr:cNvSpPr>
      </xdr:nvSpPr>
      <xdr:spPr>
        <a:xfrm>
          <a:off x="5581650" y="100774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lm.edu/research/fringe.html" TargetMode="External" /><Relationship Id="rId2" Type="http://schemas.openxmlformats.org/officeDocument/2006/relationships/hyperlink" Target="http://ulm.edu/research/fringe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="125" zoomScaleNormal="125" zoomScalePageLayoutView="0" workbookViewId="0" topLeftCell="A1">
      <selection activeCell="C51" sqref="C51:G51"/>
    </sheetView>
  </sheetViews>
  <sheetFormatPr defaultColWidth="10.00390625" defaultRowHeight="12.75"/>
  <cols>
    <col min="1" max="1" width="25.625" style="22" customWidth="1"/>
    <col min="2" max="2" width="11.50390625" style="22" customWidth="1"/>
    <col min="3" max="3" width="8.375" style="22" customWidth="1"/>
    <col min="4" max="4" width="7.625" style="22" customWidth="1"/>
    <col min="5" max="5" width="7.125" style="22" customWidth="1"/>
    <col min="6" max="7" width="10.625" style="22" customWidth="1"/>
    <col min="8" max="8" width="9.625" style="22" customWidth="1"/>
    <col min="9" max="9" width="11.625" style="22" customWidth="1"/>
    <col min="10" max="10" width="3.375" style="26" customWidth="1"/>
    <col min="11" max="11" width="24.125" style="27" customWidth="1"/>
    <col min="12" max="12" width="10.00390625" style="28" customWidth="1"/>
    <col min="13" max="13" width="10.00390625" style="29" customWidth="1"/>
    <col min="14" max="16384" width="10.00390625" style="22" customWidth="1"/>
  </cols>
  <sheetData>
    <row r="1" spans="1:9" ht="15.75" customHeight="1">
      <c r="A1" s="21" t="s">
        <v>119</v>
      </c>
      <c r="C1" s="23"/>
      <c r="D1" s="24"/>
      <c r="E1" s="25" t="s">
        <v>78</v>
      </c>
      <c r="F1" s="263"/>
      <c r="G1" s="263"/>
      <c r="H1" s="263"/>
      <c r="I1" s="263"/>
    </row>
    <row r="2" ht="3" customHeight="1">
      <c r="I2" s="26"/>
    </row>
    <row r="3" spans="1:9" ht="12" customHeight="1">
      <c r="A3" s="265" t="s">
        <v>77</v>
      </c>
      <c r="B3" s="265"/>
      <c r="C3" s="265"/>
      <c r="D3" s="265"/>
      <c r="E3" s="265"/>
      <c r="F3" s="265"/>
      <c r="G3" s="30" t="s">
        <v>41</v>
      </c>
      <c r="H3" s="31" t="s">
        <v>42</v>
      </c>
      <c r="I3" s="32"/>
    </row>
    <row r="4" spans="1:9" ht="12" customHeight="1">
      <c r="A4" s="266"/>
      <c r="B4" s="266"/>
      <c r="C4" s="266"/>
      <c r="D4" s="266"/>
      <c r="E4" s="266"/>
      <c r="F4" s="266"/>
      <c r="G4" s="231" t="s">
        <v>15</v>
      </c>
      <c r="H4" s="264" t="s">
        <v>120</v>
      </c>
      <c r="I4" s="264"/>
    </row>
    <row r="5" spans="1:9" ht="12.75" customHeight="1">
      <c r="A5" s="33" t="s">
        <v>67</v>
      </c>
      <c r="B5" s="34"/>
      <c r="C5" s="274" t="s">
        <v>64</v>
      </c>
      <c r="D5" s="274" t="s">
        <v>65</v>
      </c>
      <c r="E5" s="269" t="s">
        <v>62</v>
      </c>
      <c r="F5" s="276" t="s">
        <v>66</v>
      </c>
      <c r="G5" s="35" t="s">
        <v>83</v>
      </c>
      <c r="H5" s="35"/>
      <c r="I5" s="36"/>
    </row>
    <row r="6" spans="1:9" ht="25.5" customHeight="1">
      <c r="A6" s="37" t="s">
        <v>84</v>
      </c>
      <c r="B6" s="236" t="s">
        <v>63</v>
      </c>
      <c r="C6" s="275"/>
      <c r="D6" s="275"/>
      <c r="E6" s="270"/>
      <c r="F6" s="277"/>
      <c r="G6" s="38" t="s">
        <v>85</v>
      </c>
      <c r="H6" s="38" t="s">
        <v>86</v>
      </c>
      <c r="I6" s="39" t="s">
        <v>69</v>
      </c>
    </row>
    <row r="7" spans="1:9" ht="20.25" customHeight="1">
      <c r="A7" s="16"/>
      <c r="B7" s="40" t="s">
        <v>0</v>
      </c>
      <c r="C7" s="189">
        <v>0</v>
      </c>
      <c r="D7" s="191">
        <v>1</v>
      </c>
      <c r="E7" s="191">
        <v>0.37</v>
      </c>
      <c r="F7" s="17">
        <v>0</v>
      </c>
      <c r="G7" s="41">
        <f>ROUND((F7*D7),0)</f>
        <v>0</v>
      </c>
      <c r="H7" s="41">
        <f>ROUND((E7*G7),0)</f>
        <v>0</v>
      </c>
      <c r="I7" s="42">
        <f>SUM(G7:H7)</f>
        <v>0</v>
      </c>
    </row>
    <row r="8" spans="1:9" ht="20.25" customHeight="1">
      <c r="A8" s="16"/>
      <c r="B8" s="96"/>
      <c r="C8" s="189">
        <v>0</v>
      </c>
      <c r="D8" s="191">
        <v>0</v>
      </c>
      <c r="E8" s="191">
        <v>0.37</v>
      </c>
      <c r="F8" s="17">
        <v>0</v>
      </c>
      <c r="G8" s="41">
        <f aca="true" t="shared" si="0" ref="G8:G16">ROUND((F8*D8),0)</f>
        <v>0</v>
      </c>
      <c r="H8" s="41">
        <f aca="true" t="shared" si="1" ref="H8:H16">ROUND((E8*G8),0)</f>
        <v>0</v>
      </c>
      <c r="I8" s="42">
        <f aca="true" t="shared" si="2" ref="I8:I16">SUM(G8:H8)</f>
        <v>0</v>
      </c>
    </row>
    <row r="9" spans="1:9" ht="20.25" customHeight="1">
      <c r="A9" s="16"/>
      <c r="B9" s="96"/>
      <c r="C9" s="189">
        <v>0</v>
      </c>
      <c r="D9" s="191">
        <v>0</v>
      </c>
      <c r="E9" s="191">
        <v>0.37</v>
      </c>
      <c r="F9" s="17">
        <v>0</v>
      </c>
      <c r="G9" s="41">
        <f>ROUND((F9*D9),0)</f>
        <v>0</v>
      </c>
      <c r="H9" s="41">
        <f>ROUND((E9*G9),0)</f>
        <v>0</v>
      </c>
      <c r="I9" s="42">
        <f>SUM(G9:H9)</f>
        <v>0</v>
      </c>
    </row>
    <row r="10" spans="1:9" ht="20.25" customHeight="1">
      <c r="A10" s="16"/>
      <c r="B10" s="96"/>
      <c r="C10" s="189">
        <v>0</v>
      </c>
      <c r="D10" s="191">
        <v>0</v>
      </c>
      <c r="E10" s="191">
        <v>0.025</v>
      </c>
      <c r="F10" s="17">
        <v>0</v>
      </c>
      <c r="G10" s="41">
        <f t="shared" si="0"/>
        <v>0</v>
      </c>
      <c r="H10" s="41">
        <f t="shared" si="1"/>
        <v>0</v>
      </c>
      <c r="I10" s="42">
        <f t="shared" si="2"/>
        <v>0</v>
      </c>
    </row>
    <row r="11" spans="1:9" ht="20.25" customHeight="1">
      <c r="A11" s="16"/>
      <c r="B11" s="96"/>
      <c r="C11" s="189">
        <v>0</v>
      </c>
      <c r="D11" s="191">
        <v>0</v>
      </c>
      <c r="E11" s="191">
        <v>0.025</v>
      </c>
      <c r="F11" s="17">
        <v>0</v>
      </c>
      <c r="G11" s="41">
        <f t="shared" si="0"/>
        <v>0</v>
      </c>
      <c r="H11" s="41">
        <f t="shared" si="1"/>
        <v>0</v>
      </c>
      <c r="I11" s="42">
        <f t="shared" si="2"/>
        <v>0</v>
      </c>
    </row>
    <row r="12" spans="1:9" ht="20.25" customHeight="1">
      <c r="A12" s="16" t="s">
        <v>70</v>
      </c>
      <c r="B12" s="96"/>
      <c r="C12" s="189">
        <v>0</v>
      </c>
      <c r="D12" s="191">
        <v>0</v>
      </c>
      <c r="E12" s="191">
        <v>0</v>
      </c>
      <c r="F12" s="17">
        <v>0</v>
      </c>
      <c r="G12" s="41">
        <f t="shared" si="0"/>
        <v>0</v>
      </c>
      <c r="H12" s="41">
        <f t="shared" si="1"/>
        <v>0</v>
      </c>
      <c r="I12" s="42">
        <f t="shared" si="2"/>
        <v>0</v>
      </c>
    </row>
    <row r="13" spans="1:9" ht="20.25" customHeight="1">
      <c r="A13" s="16"/>
      <c r="B13" s="96"/>
      <c r="C13" s="189">
        <v>0</v>
      </c>
      <c r="D13" s="191">
        <v>0</v>
      </c>
      <c r="E13" s="191">
        <v>0</v>
      </c>
      <c r="F13" s="17">
        <v>0</v>
      </c>
      <c r="G13" s="41">
        <f t="shared" si="0"/>
        <v>0</v>
      </c>
      <c r="H13" s="41">
        <f t="shared" si="1"/>
        <v>0</v>
      </c>
      <c r="I13" s="42">
        <f>SUM(G13:H13)</f>
        <v>0</v>
      </c>
    </row>
    <row r="14" spans="1:9" ht="20.25" customHeight="1">
      <c r="A14" s="16"/>
      <c r="B14" s="96"/>
      <c r="C14" s="189">
        <v>0</v>
      </c>
      <c r="D14" s="191">
        <v>0</v>
      </c>
      <c r="E14" s="191">
        <v>0</v>
      </c>
      <c r="F14" s="17">
        <v>0</v>
      </c>
      <c r="G14" s="41">
        <f t="shared" si="0"/>
        <v>0</v>
      </c>
      <c r="H14" s="41">
        <f t="shared" si="1"/>
        <v>0</v>
      </c>
      <c r="I14" s="42">
        <f>SUM(G14:H14)</f>
        <v>0</v>
      </c>
    </row>
    <row r="15" spans="1:9" ht="20.25" customHeight="1">
      <c r="A15" s="16" t="s">
        <v>70</v>
      </c>
      <c r="B15" s="96"/>
      <c r="C15" s="189">
        <v>0</v>
      </c>
      <c r="D15" s="191">
        <v>0</v>
      </c>
      <c r="E15" s="191">
        <v>0</v>
      </c>
      <c r="F15" s="17">
        <v>0</v>
      </c>
      <c r="G15" s="41">
        <f t="shared" si="0"/>
        <v>0</v>
      </c>
      <c r="H15" s="41">
        <f t="shared" si="1"/>
        <v>0</v>
      </c>
      <c r="I15" s="42">
        <f t="shared" si="2"/>
        <v>0</v>
      </c>
    </row>
    <row r="16" spans="1:9" ht="20.25" customHeight="1">
      <c r="A16" s="16"/>
      <c r="B16" s="96"/>
      <c r="C16" s="190">
        <v>0</v>
      </c>
      <c r="D16" s="192">
        <v>0</v>
      </c>
      <c r="E16" s="192">
        <v>0</v>
      </c>
      <c r="F16" s="18">
        <v>0</v>
      </c>
      <c r="G16" s="41">
        <f t="shared" si="0"/>
        <v>0</v>
      </c>
      <c r="H16" s="41">
        <f t="shared" si="1"/>
        <v>0</v>
      </c>
      <c r="I16" s="42">
        <f t="shared" si="2"/>
        <v>0</v>
      </c>
    </row>
    <row r="17" spans="1:9" ht="9.75" customHeight="1">
      <c r="A17" s="267" t="s">
        <v>27</v>
      </c>
      <c r="B17" s="43" t="s">
        <v>23</v>
      </c>
      <c r="C17" s="44" t="s">
        <v>22</v>
      </c>
      <c r="D17" s="44" t="s">
        <v>23</v>
      </c>
      <c r="E17" s="44" t="s">
        <v>22</v>
      </c>
      <c r="F17" s="45" t="s">
        <v>28</v>
      </c>
      <c r="G17" s="46"/>
      <c r="H17" s="47"/>
      <c r="I17" s="48"/>
    </row>
    <row r="18" spans="1:9" ht="14.25" customHeight="1" thickBot="1">
      <c r="A18" s="268"/>
      <c r="B18" s="6">
        <v>0</v>
      </c>
      <c r="C18" s="7">
        <v>0</v>
      </c>
      <c r="D18" s="6">
        <v>0</v>
      </c>
      <c r="E18" s="7">
        <v>0</v>
      </c>
      <c r="F18" s="7">
        <v>0</v>
      </c>
      <c r="G18" s="49" t="s">
        <v>70</v>
      </c>
      <c r="H18" s="41">
        <f>((B18*C18)+(D18*E18))*F18</f>
        <v>0</v>
      </c>
      <c r="I18" s="42">
        <f>H18</f>
        <v>0</v>
      </c>
    </row>
    <row r="19" spans="1:9" ht="24.75" customHeight="1" thickBot="1">
      <c r="A19" s="50"/>
      <c r="B19" s="51" t="s">
        <v>1</v>
      </c>
      <c r="C19" s="51"/>
      <c r="D19" s="52"/>
      <c r="E19" s="50"/>
      <c r="F19" s="53"/>
      <c r="G19" s="54">
        <f>SUM(G7:G15)</f>
        <v>0</v>
      </c>
      <c r="H19" s="54">
        <f>SUM(H7:H18)</f>
        <v>0</v>
      </c>
      <c r="I19" s="55">
        <f>SUM(I7:I18)</f>
        <v>0</v>
      </c>
    </row>
    <row r="20" spans="1:9" ht="12.75" customHeight="1">
      <c r="A20" s="56" t="s">
        <v>29</v>
      </c>
      <c r="B20" s="57"/>
      <c r="C20" s="57"/>
      <c r="D20" s="57"/>
      <c r="E20" s="57"/>
      <c r="F20" s="57"/>
      <c r="G20" s="57"/>
      <c r="H20" s="58"/>
      <c r="I20" s="1"/>
    </row>
    <row r="21" spans="1:9" ht="12.75" customHeight="1">
      <c r="A21" s="271"/>
      <c r="B21" s="271"/>
      <c r="C21" s="271"/>
      <c r="D21" s="271"/>
      <c r="E21" s="271"/>
      <c r="F21" s="271"/>
      <c r="G21" s="271"/>
      <c r="H21" s="230">
        <v>0</v>
      </c>
      <c r="I21" s="206">
        <f>ROUND((H21),0)</f>
        <v>0</v>
      </c>
    </row>
    <row r="22" spans="1:9" ht="12.75" customHeight="1">
      <c r="A22" s="56" t="s">
        <v>116</v>
      </c>
      <c r="B22" s="59"/>
      <c r="C22" s="59"/>
      <c r="D22" s="60"/>
      <c r="E22" s="59"/>
      <c r="F22" s="59"/>
      <c r="G22" s="61"/>
      <c r="H22" s="58"/>
      <c r="I22" s="3"/>
    </row>
    <row r="23" spans="1:9" ht="12.75" customHeight="1">
      <c r="A23" s="256"/>
      <c r="B23" s="257"/>
      <c r="C23" s="10">
        <v>0</v>
      </c>
      <c r="D23" s="258"/>
      <c r="E23" s="259"/>
      <c r="F23" s="259"/>
      <c r="G23" s="259"/>
      <c r="H23" s="10">
        <v>0</v>
      </c>
      <c r="I23" s="3"/>
    </row>
    <row r="24" spans="1:9" ht="12.75" customHeight="1">
      <c r="A24" s="256"/>
      <c r="B24" s="257"/>
      <c r="C24" s="10">
        <v>0</v>
      </c>
      <c r="D24" s="258"/>
      <c r="E24" s="259"/>
      <c r="F24" s="259"/>
      <c r="G24" s="259"/>
      <c r="H24" s="10">
        <v>0</v>
      </c>
      <c r="I24" s="3"/>
    </row>
    <row r="25" spans="1:9" ht="12.75" customHeight="1">
      <c r="A25" s="256"/>
      <c r="B25" s="257"/>
      <c r="C25" s="10">
        <v>0</v>
      </c>
      <c r="D25" s="258"/>
      <c r="E25" s="259"/>
      <c r="F25" s="259"/>
      <c r="G25" s="259"/>
      <c r="H25" s="10">
        <v>0</v>
      </c>
      <c r="I25" s="4"/>
    </row>
    <row r="26" spans="1:9" ht="12.75" customHeight="1">
      <c r="A26" s="243"/>
      <c r="B26" s="244"/>
      <c r="C26" s="218">
        <v>0</v>
      </c>
      <c r="D26" s="254"/>
      <c r="E26" s="255"/>
      <c r="F26" s="255"/>
      <c r="G26" s="255"/>
      <c r="H26" s="218">
        <v>0</v>
      </c>
      <c r="I26" s="206">
        <f>ROUND((SUM(C23:C26)+SUM(H23:H26)),0)</f>
        <v>0</v>
      </c>
    </row>
    <row r="27" spans="1:9" ht="12.75" customHeight="1">
      <c r="A27" s="56" t="s">
        <v>75</v>
      </c>
      <c r="B27" s="57"/>
      <c r="C27" s="57"/>
      <c r="D27" s="62"/>
      <c r="E27" s="57"/>
      <c r="F27" s="57"/>
      <c r="G27" s="57"/>
      <c r="H27" s="63"/>
      <c r="I27" s="3"/>
    </row>
    <row r="28" spans="1:9" ht="12.75" customHeight="1">
      <c r="A28" s="64" t="s">
        <v>19</v>
      </c>
      <c r="B28" s="65"/>
      <c r="C28" s="65"/>
      <c r="D28" s="278">
        <v>0</v>
      </c>
      <c r="E28" s="279"/>
      <c r="F28" s="66"/>
      <c r="G28" s="66"/>
      <c r="H28" s="67"/>
      <c r="I28" s="3"/>
    </row>
    <row r="29" spans="1:9" ht="12.75" customHeight="1">
      <c r="A29" s="215" t="s">
        <v>117</v>
      </c>
      <c r="B29" s="229"/>
      <c r="C29" s="229"/>
      <c r="D29" s="280">
        <v>0</v>
      </c>
      <c r="E29" s="281"/>
      <c r="F29" s="234"/>
      <c r="G29" s="234"/>
      <c r="H29" s="235"/>
      <c r="I29" s="202"/>
    </row>
    <row r="30" spans="1:9" ht="12.75" customHeight="1">
      <c r="A30" s="64" t="s">
        <v>30</v>
      </c>
      <c r="B30" s="68" t="s">
        <v>14</v>
      </c>
      <c r="C30" s="260" t="s">
        <v>81</v>
      </c>
      <c r="D30" s="260"/>
      <c r="E30" s="272" t="s">
        <v>10</v>
      </c>
      <c r="F30" s="273"/>
      <c r="G30" s="69"/>
      <c r="H30" s="70"/>
      <c r="I30" s="3"/>
    </row>
    <row r="31" spans="1:9" ht="12.75" customHeight="1">
      <c r="A31" s="97" t="s">
        <v>16</v>
      </c>
      <c r="B31" s="19">
        <v>0</v>
      </c>
      <c r="C31" s="247">
        <v>0</v>
      </c>
      <c r="D31" s="248"/>
      <c r="E31" s="249">
        <f>ROUND((B31*C31),0)</f>
        <v>0</v>
      </c>
      <c r="F31" s="250"/>
      <c r="G31" s="69"/>
      <c r="H31" s="70"/>
      <c r="I31" s="3"/>
    </row>
    <row r="32" spans="1:9" ht="12.75" customHeight="1">
      <c r="A32" s="20"/>
      <c r="B32" s="19">
        <v>0</v>
      </c>
      <c r="C32" s="247">
        <v>0</v>
      </c>
      <c r="D32" s="248"/>
      <c r="E32" s="249">
        <f>ROUND((B32*C32),0)</f>
        <v>0</v>
      </c>
      <c r="F32" s="250"/>
      <c r="G32" s="72"/>
      <c r="H32" s="73"/>
      <c r="I32" s="3"/>
    </row>
    <row r="33" spans="1:9" ht="12.75" customHeight="1">
      <c r="A33" s="227"/>
      <c r="B33" s="228">
        <v>0</v>
      </c>
      <c r="C33" s="247">
        <v>0</v>
      </c>
      <c r="D33" s="248"/>
      <c r="E33" s="249">
        <f>ROUND((B33*C33),0)</f>
        <v>0</v>
      </c>
      <c r="F33" s="250"/>
      <c r="G33" s="200"/>
      <c r="H33" s="201"/>
      <c r="I33" s="206">
        <f>ROUND(SUM(E31:F33,D28:E29),0)</f>
        <v>0</v>
      </c>
    </row>
    <row r="34" spans="1:9" ht="12.75" customHeight="1">
      <c r="A34" s="225" t="s">
        <v>2</v>
      </c>
      <c r="B34" s="226"/>
      <c r="C34" s="226"/>
      <c r="D34" s="226"/>
      <c r="E34" s="69"/>
      <c r="F34" s="69"/>
      <c r="G34" s="69"/>
      <c r="H34" s="63"/>
      <c r="I34" s="3"/>
    </row>
    <row r="35" spans="1:9" ht="12.75" customHeight="1">
      <c r="A35" s="253"/>
      <c r="B35" s="253"/>
      <c r="C35" s="253"/>
      <c r="D35" s="253"/>
      <c r="E35" s="253"/>
      <c r="F35" s="253"/>
      <c r="G35" s="253"/>
      <c r="H35" s="218">
        <v>0</v>
      </c>
      <c r="I35" s="206">
        <f>ROUND((H35),0)</f>
        <v>0</v>
      </c>
    </row>
    <row r="36" spans="1:9" ht="12.75" customHeight="1">
      <c r="A36" s="74"/>
      <c r="B36" s="75" t="s">
        <v>3</v>
      </c>
      <c r="C36" s="76"/>
      <c r="D36" s="76"/>
      <c r="E36" s="77"/>
      <c r="F36" s="76"/>
      <c r="G36" s="76"/>
      <c r="H36" s="9">
        <v>0</v>
      </c>
      <c r="I36" s="2">
        <f>ROUND((H36),0)</f>
        <v>0</v>
      </c>
    </row>
    <row r="37" spans="1:9" ht="12.75" customHeight="1">
      <c r="A37" s="220"/>
      <c r="B37" s="221" t="s">
        <v>4</v>
      </c>
      <c r="C37" s="222"/>
      <c r="D37" s="222"/>
      <c r="E37" s="223"/>
      <c r="F37" s="222"/>
      <c r="G37" s="222"/>
      <c r="H37" s="224">
        <v>0</v>
      </c>
      <c r="I37" s="206">
        <f>ROUND((H37),0)</f>
        <v>0</v>
      </c>
    </row>
    <row r="38" spans="1:9" ht="12.75" customHeight="1">
      <c r="A38" s="82" t="s">
        <v>31</v>
      </c>
      <c r="B38" s="83"/>
      <c r="C38" s="76"/>
      <c r="D38" s="76"/>
      <c r="E38" s="77"/>
      <c r="F38" s="77"/>
      <c r="G38" s="219"/>
      <c r="H38" s="245">
        <v>0</v>
      </c>
      <c r="I38" s="3"/>
    </row>
    <row r="39" spans="1:9" ht="12.75" customHeight="1">
      <c r="A39" s="240"/>
      <c r="B39" s="241"/>
      <c r="C39" s="241"/>
      <c r="D39" s="241"/>
      <c r="E39" s="241"/>
      <c r="F39" s="241"/>
      <c r="G39" s="242"/>
      <c r="H39" s="246"/>
      <c r="I39" s="206">
        <f>ROUND((H38),0)</f>
        <v>0</v>
      </c>
    </row>
    <row r="40" spans="1:9" ht="12.75" customHeight="1">
      <c r="A40" s="56" t="s">
        <v>43</v>
      </c>
      <c r="B40" s="78"/>
      <c r="C40" s="78"/>
      <c r="D40" s="79"/>
      <c r="E40" s="72"/>
      <c r="F40" s="72"/>
      <c r="G40" s="72"/>
      <c r="H40" s="80"/>
      <c r="I40" s="3"/>
    </row>
    <row r="41" spans="1:9" ht="12.75" customHeight="1">
      <c r="A41" s="64" t="s">
        <v>20</v>
      </c>
      <c r="B41" s="10"/>
      <c r="C41" s="10"/>
      <c r="D41" s="15"/>
      <c r="E41" s="10">
        <v>0</v>
      </c>
      <c r="F41" s="72"/>
      <c r="G41" s="72"/>
      <c r="H41" s="80"/>
      <c r="I41" s="3"/>
    </row>
    <row r="42" spans="1:9" ht="12.75" customHeight="1">
      <c r="A42" s="215" t="s">
        <v>21</v>
      </c>
      <c r="B42" s="216"/>
      <c r="C42" s="216"/>
      <c r="D42" s="217"/>
      <c r="E42" s="218">
        <v>0</v>
      </c>
      <c r="F42" s="200"/>
      <c r="G42" s="200"/>
      <c r="H42" s="201"/>
      <c r="I42" s="202"/>
    </row>
    <row r="43" spans="1:9" ht="12.75" customHeight="1">
      <c r="A43" s="64" t="s">
        <v>44</v>
      </c>
      <c r="B43" s="68" t="s">
        <v>13</v>
      </c>
      <c r="C43" s="68" t="s">
        <v>14</v>
      </c>
      <c r="D43" s="68" t="s">
        <v>11</v>
      </c>
      <c r="E43" s="68" t="s">
        <v>10</v>
      </c>
      <c r="F43" s="69"/>
      <c r="G43" s="69"/>
      <c r="H43" s="81"/>
      <c r="I43" s="3"/>
    </row>
    <row r="44" spans="1:9" ht="12.75" customHeight="1">
      <c r="A44" s="193"/>
      <c r="B44" s="11">
        <v>0</v>
      </c>
      <c r="C44" s="12">
        <v>0</v>
      </c>
      <c r="D44" s="12">
        <v>0</v>
      </c>
      <c r="E44" s="71">
        <f>ROUND((B44*C44*D44),0)</f>
        <v>0</v>
      </c>
      <c r="F44" s="72"/>
      <c r="G44" s="72"/>
      <c r="H44" s="80"/>
      <c r="I44" s="3"/>
    </row>
    <row r="45" spans="1:9" ht="12.75" customHeight="1">
      <c r="A45" s="194"/>
      <c r="B45" s="11">
        <v>0</v>
      </c>
      <c r="C45" s="12">
        <v>0</v>
      </c>
      <c r="D45" s="12">
        <v>0</v>
      </c>
      <c r="E45" s="71">
        <f>ROUND((B45*C45*D45),0)</f>
        <v>0</v>
      </c>
      <c r="F45" s="72" t="s">
        <v>70</v>
      </c>
      <c r="G45" s="72"/>
      <c r="H45" s="80"/>
      <c r="I45" s="3"/>
    </row>
    <row r="46" spans="1:9" ht="12.75" customHeight="1">
      <c r="A46" s="196"/>
      <c r="B46" s="197">
        <v>0</v>
      </c>
      <c r="C46" s="198">
        <v>0</v>
      </c>
      <c r="D46" s="198">
        <v>0</v>
      </c>
      <c r="E46" s="199">
        <f>ROUND((B46*C46*D46),0)</f>
        <v>0</v>
      </c>
      <c r="F46" s="200" t="s">
        <v>70</v>
      </c>
      <c r="G46" s="200"/>
      <c r="H46" s="201"/>
      <c r="I46" s="202"/>
    </row>
    <row r="47" spans="1:9" ht="12.75" customHeight="1">
      <c r="A47" s="64" t="s">
        <v>45</v>
      </c>
      <c r="B47" s="68" t="s">
        <v>80</v>
      </c>
      <c r="C47" s="68" t="s">
        <v>82</v>
      </c>
      <c r="D47" s="68" t="s">
        <v>12</v>
      </c>
      <c r="E47" s="68" t="s">
        <v>10</v>
      </c>
      <c r="F47" s="69"/>
      <c r="G47" s="69"/>
      <c r="H47" s="81"/>
      <c r="I47" s="4" t="s">
        <v>70</v>
      </c>
    </row>
    <row r="48" spans="1:9" ht="12.75" customHeight="1">
      <c r="A48" s="203" t="s">
        <v>79</v>
      </c>
      <c r="B48" s="204">
        <v>0</v>
      </c>
      <c r="C48" s="205">
        <v>0</v>
      </c>
      <c r="D48" s="205">
        <v>0</v>
      </c>
      <c r="E48" s="261">
        <f>ROUND((B48*C48*D48),0)</f>
        <v>0</v>
      </c>
      <c r="F48" s="262"/>
      <c r="G48" s="200"/>
      <c r="H48" s="201"/>
      <c r="I48" s="206">
        <f>ROUND(SUM(E41:E48),0)</f>
        <v>0</v>
      </c>
    </row>
    <row r="49" spans="1:9" ht="15" customHeight="1" thickBot="1">
      <c r="A49" s="207" t="s">
        <v>7</v>
      </c>
      <c r="B49" s="208" t="s">
        <v>8</v>
      </c>
      <c r="C49" s="251"/>
      <c r="D49" s="252"/>
      <c r="E49" s="252"/>
      <c r="F49" s="252"/>
      <c r="G49" s="252"/>
      <c r="H49" s="209"/>
      <c r="I49" s="195">
        <v>0</v>
      </c>
    </row>
    <row r="50" spans="1:9" ht="24" customHeight="1" thickBot="1">
      <c r="A50" s="210" t="s">
        <v>5</v>
      </c>
      <c r="B50" s="211"/>
      <c r="C50" s="211"/>
      <c r="D50" s="211"/>
      <c r="E50" s="211"/>
      <c r="F50" s="211"/>
      <c r="G50" s="211"/>
      <c r="H50" s="212" t="s">
        <v>6</v>
      </c>
      <c r="I50" s="5">
        <f>SUM(I19:I49)</f>
        <v>0</v>
      </c>
    </row>
    <row r="51" spans="1:9" ht="15" customHeight="1" thickBot="1">
      <c r="A51" s="213" t="s">
        <v>7</v>
      </c>
      <c r="B51" s="208" t="s">
        <v>9</v>
      </c>
      <c r="C51" s="251"/>
      <c r="D51" s="252"/>
      <c r="E51" s="252"/>
      <c r="F51" s="252"/>
      <c r="G51" s="252"/>
      <c r="H51" s="214"/>
      <c r="I51" s="8">
        <v>0</v>
      </c>
    </row>
    <row r="52" spans="1:9" ht="24.75" customHeight="1" thickBot="1">
      <c r="A52" s="84" t="s">
        <v>76</v>
      </c>
      <c r="B52" s="85"/>
      <c r="C52" s="85"/>
      <c r="D52" s="85"/>
      <c r="E52" s="86"/>
      <c r="F52" s="86"/>
      <c r="G52" s="86"/>
      <c r="H52" s="87" t="s">
        <v>6</v>
      </c>
      <c r="I52" s="5">
        <f>SUM(I50:I51)</f>
        <v>0</v>
      </c>
    </row>
    <row r="53" spans="1:13" ht="24.75" customHeight="1" thickBot="1">
      <c r="A53" s="237" t="s">
        <v>68</v>
      </c>
      <c r="B53" s="88"/>
      <c r="C53" s="89"/>
      <c r="D53" s="89"/>
      <c r="E53" s="88"/>
      <c r="F53" s="88"/>
      <c r="G53" s="88"/>
      <c r="H53" s="90" t="s">
        <v>6</v>
      </c>
      <c r="I53" s="91">
        <f>'Budget for Entire Period'!$B$21</f>
        <v>0</v>
      </c>
      <c r="J53" s="92"/>
      <c r="K53" s="93"/>
      <c r="L53" s="92"/>
      <c r="M53" s="92"/>
    </row>
    <row r="54" spans="1:11" ht="9.75" customHeight="1">
      <c r="A54" s="92"/>
      <c r="B54" s="92"/>
      <c r="C54" s="92"/>
      <c r="D54" s="92"/>
      <c r="E54" s="92"/>
      <c r="F54" s="92"/>
      <c r="G54" s="92"/>
      <c r="H54" s="92"/>
      <c r="I54" s="92"/>
      <c r="J54" s="94"/>
      <c r="K54" s="95"/>
    </row>
    <row r="55" spans="1:9" ht="12">
      <c r="A55" s="92"/>
      <c r="B55" s="92"/>
      <c r="C55" s="92"/>
      <c r="D55" s="92"/>
      <c r="E55" s="92"/>
      <c r="F55" s="92"/>
      <c r="G55" s="92"/>
      <c r="H55" s="92"/>
      <c r="I55" s="92"/>
    </row>
    <row r="56" spans="1:9" ht="12">
      <c r="A56" s="92"/>
      <c r="B56" s="92"/>
      <c r="C56" s="92"/>
      <c r="D56" s="92"/>
      <c r="E56" s="92"/>
      <c r="F56" s="92"/>
      <c r="G56" s="92"/>
      <c r="H56" s="92"/>
      <c r="I56" s="92"/>
    </row>
    <row r="57" spans="1:8" ht="12">
      <c r="A57" s="92"/>
      <c r="B57" s="92"/>
      <c r="C57" s="92"/>
      <c r="D57" s="92"/>
      <c r="E57" s="92"/>
      <c r="F57" s="92"/>
      <c r="G57" s="92"/>
      <c r="H57" s="92"/>
    </row>
  </sheetData>
  <sheetProtection sheet="1" objects="1" scenarios="1"/>
  <mergeCells count="33">
    <mergeCell ref="D28:E28"/>
    <mergeCell ref="D29:E29"/>
    <mergeCell ref="D23:G23"/>
    <mergeCell ref="D24:G24"/>
    <mergeCell ref="F1:I1"/>
    <mergeCell ref="H4:I4"/>
    <mergeCell ref="A3:F4"/>
    <mergeCell ref="A17:A18"/>
    <mergeCell ref="E5:E6"/>
    <mergeCell ref="A21:G21"/>
    <mergeCell ref="C5:C6"/>
    <mergeCell ref="D5:D6"/>
    <mergeCell ref="F5:F6"/>
    <mergeCell ref="C51:G51"/>
    <mergeCell ref="A35:G35"/>
    <mergeCell ref="D26:G26"/>
    <mergeCell ref="A23:B23"/>
    <mergeCell ref="A24:B24"/>
    <mergeCell ref="D25:G25"/>
    <mergeCell ref="C49:G49"/>
    <mergeCell ref="C30:D30"/>
    <mergeCell ref="E48:F48"/>
    <mergeCell ref="A25:B25"/>
    <mergeCell ref="A39:G39"/>
    <mergeCell ref="A26:B26"/>
    <mergeCell ref="H38:H39"/>
    <mergeCell ref="C31:D31"/>
    <mergeCell ref="E31:F31"/>
    <mergeCell ref="C32:D32"/>
    <mergeCell ref="C33:D33"/>
    <mergeCell ref="E32:F32"/>
    <mergeCell ref="E33:F33"/>
    <mergeCell ref="E30:F30"/>
  </mergeCells>
  <hyperlinks>
    <hyperlink ref="E5" r:id="rId1" tooltip="Click here for details on benefits rates" display="Emp. Ben. Rate"/>
    <hyperlink ref="E6" r:id="rId2" tooltip="Click here for details on benefits rates" display="Emp. Ben. Rate"/>
  </hyperlinks>
  <printOptions horizontalCentered="1"/>
  <pageMargins left="0.25" right="0.25" top="0" bottom="0" header="0" footer="0"/>
  <pageSetup orientation="portrait" scale="9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3"/>
  <sheetViews>
    <sheetView showGridLines="0" zoomScale="125" zoomScaleNormal="125" zoomScalePageLayoutView="0" workbookViewId="0" topLeftCell="A28">
      <selection activeCell="A48" sqref="A48"/>
    </sheetView>
  </sheetViews>
  <sheetFormatPr defaultColWidth="8.00390625" defaultRowHeight="12.75"/>
  <cols>
    <col min="1" max="1" width="44.875" style="102" customWidth="1"/>
    <col min="2" max="2" width="11.625" style="143" customWidth="1"/>
    <col min="3" max="3" width="11.625" style="145" customWidth="1"/>
    <col min="4" max="4" width="11.00390625" style="145" customWidth="1"/>
    <col min="5" max="5" width="11.50390625" style="145" customWidth="1"/>
    <col min="6" max="6" width="11.375" style="145" customWidth="1"/>
    <col min="7" max="7" width="11.375" style="101" customWidth="1"/>
    <col min="8" max="16384" width="8.00390625" style="101" customWidth="1"/>
  </cols>
  <sheetData>
    <row r="1" spans="1:7" s="98" customFormat="1" ht="45" customHeight="1">
      <c r="A1" s="282" t="s">
        <v>118</v>
      </c>
      <c r="B1" s="282"/>
      <c r="C1" s="282"/>
      <c r="D1" s="282"/>
      <c r="E1" s="282"/>
      <c r="F1" s="282"/>
      <c r="G1" s="282"/>
    </row>
    <row r="2" spans="1:6" ht="15.75">
      <c r="A2" s="99" t="s">
        <v>37</v>
      </c>
      <c r="B2" s="232">
        <v>0</v>
      </c>
      <c r="C2" s="100"/>
      <c r="D2" s="100"/>
      <c r="E2" s="100"/>
      <c r="F2" s="100"/>
    </row>
    <row r="3" spans="2:6" ht="12.75">
      <c r="B3" s="103" t="s">
        <v>24</v>
      </c>
      <c r="C3" s="104"/>
      <c r="D3" s="105"/>
      <c r="E3" s="105"/>
      <c r="F3" s="105"/>
    </row>
    <row r="4" spans="1:6" ht="15.75">
      <c r="A4" s="106" t="s">
        <v>87</v>
      </c>
      <c r="B4" s="107"/>
      <c r="C4" s="108"/>
      <c r="D4" s="109"/>
      <c r="E4" s="109"/>
      <c r="F4" s="109"/>
    </row>
    <row r="5" spans="1:6" ht="15.75">
      <c r="A5" s="110" t="s">
        <v>56</v>
      </c>
      <c r="B5" s="111">
        <f>'Detail Budget Page'!$I$50</f>
        <v>0</v>
      </c>
      <c r="C5" s="108"/>
      <c r="D5" s="109"/>
      <c r="E5" s="109"/>
      <c r="F5" s="109"/>
    </row>
    <row r="6" spans="1:6" ht="15.75">
      <c r="A6" s="112" t="s">
        <v>32</v>
      </c>
      <c r="B6" s="113"/>
      <c r="C6" s="114"/>
      <c r="D6" s="115"/>
      <c r="E6" s="115"/>
      <c r="F6" s="115"/>
    </row>
    <row r="7" spans="1:6" ht="16.5" thickBot="1">
      <c r="A7" s="110" t="s">
        <v>33</v>
      </c>
      <c r="B7" s="166">
        <v>0</v>
      </c>
      <c r="C7" s="116"/>
      <c r="D7" s="117"/>
      <c r="E7" s="117"/>
      <c r="F7" s="117"/>
    </row>
    <row r="8" spans="1:7" ht="17.25" thickBot="1" thickTop="1">
      <c r="A8" s="112"/>
      <c r="B8" s="107"/>
      <c r="C8" s="118" t="s">
        <v>46</v>
      </c>
      <c r="D8" s="118" t="s">
        <v>47</v>
      </c>
      <c r="E8" s="118" t="s">
        <v>48</v>
      </c>
      <c r="F8" s="118" t="s">
        <v>49</v>
      </c>
      <c r="G8" s="119" t="s">
        <v>58</v>
      </c>
    </row>
    <row r="9" spans="1:7" s="122" customFormat="1" ht="16.5" thickTop="1">
      <c r="A9" s="120" t="s">
        <v>52</v>
      </c>
      <c r="B9" s="111">
        <f>SUM(B5-B7)</f>
        <v>0</v>
      </c>
      <c r="C9" s="121">
        <f>SUM(B9*1.03)*C10</f>
        <v>0</v>
      </c>
      <c r="D9" s="121">
        <f>SUM(C9*1.03)*D10</f>
        <v>0</v>
      </c>
      <c r="E9" s="121">
        <f>SUM(D9*1.03)*E10</f>
        <v>0</v>
      </c>
      <c r="F9" s="121">
        <f>SUM(E9*1.03)*F10</f>
        <v>0</v>
      </c>
      <c r="G9" s="233">
        <f>SUM(B9:F9)</f>
        <v>0</v>
      </c>
    </row>
    <row r="10" spans="1:6" s="122" customFormat="1" ht="15.75">
      <c r="A10" s="123"/>
      <c r="B10" s="124"/>
      <c r="C10" s="238">
        <f>COUNTIF(B13,"&gt;=2")</f>
        <v>0</v>
      </c>
      <c r="D10" s="238">
        <f>COUNTIF(B13,"&gt;=3")</f>
        <v>0</v>
      </c>
      <c r="E10" s="238">
        <f>COUNTIF(B13,"&gt;=4")</f>
        <v>0</v>
      </c>
      <c r="F10" s="238">
        <f>COUNTIF(B13,"=5")</f>
        <v>0</v>
      </c>
    </row>
    <row r="11" spans="1:6" ht="15.75">
      <c r="A11" s="110" t="s">
        <v>53</v>
      </c>
      <c r="B11" s="121">
        <f>SUM(B9:F9)</f>
        <v>0</v>
      </c>
      <c r="C11" s="239"/>
      <c r="D11" s="239"/>
      <c r="E11" s="239"/>
      <c r="F11" s="239"/>
    </row>
    <row r="12" spans="1:6" ht="15.75">
      <c r="A12" s="125"/>
      <c r="B12" s="126"/>
      <c r="C12" s="239"/>
      <c r="D12" s="239"/>
      <c r="E12" s="239"/>
      <c r="F12" s="239"/>
    </row>
    <row r="13" spans="1:6" ht="15.75">
      <c r="A13" s="127" t="s">
        <v>72</v>
      </c>
      <c r="B13" s="167">
        <v>1</v>
      </c>
      <c r="C13" s="239"/>
      <c r="D13" s="239"/>
      <c r="E13" s="239"/>
      <c r="F13" s="239"/>
    </row>
    <row r="14" spans="1:6" ht="15.75">
      <c r="A14" s="112"/>
      <c r="B14" s="107"/>
      <c r="C14" s="239"/>
      <c r="D14" s="239"/>
      <c r="E14" s="239"/>
      <c r="F14" s="239"/>
    </row>
    <row r="15" spans="1:6" ht="15.75">
      <c r="A15" s="112" t="s">
        <v>50</v>
      </c>
      <c r="B15" s="113">
        <f>SUM(B11/B13)</f>
        <v>0</v>
      </c>
      <c r="C15" s="239">
        <f>COUNTIF(B13,"&gt;=2")</f>
        <v>0</v>
      </c>
      <c r="D15" s="239">
        <f>COUNTIF(B13,"&gt;=3")</f>
        <v>0</v>
      </c>
      <c r="E15" s="238">
        <f>COUNTIF(B13,"&gt;=4")</f>
        <v>0</v>
      </c>
      <c r="F15" s="238">
        <f>COUNTIF(B13,"=5")</f>
        <v>0</v>
      </c>
    </row>
    <row r="16" spans="1:105" ht="15.75">
      <c r="A16" s="106"/>
      <c r="B16" s="128"/>
      <c r="C16" s="129"/>
      <c r="D16" s="129"/>
      <c r="E16" s="129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</row>
    <row r="17" spans="1:105" s="134" customFormat="1" ht="15.75">
      <c r="A17" s="131" t="s">
        <v>51</v>
      </c>
      <c r="B17" s="132">
        <f>CEILING(B15,25000)</f>
        <v>0</v>
      </c>
      <c r="C17" s="132">
        <f>CEILING(B15,25000)*C15</f>
        <v>0</v>
      </c>
      <c r="D17" s="132">
        <f>CEILING(B15,25000)*D15</f>
        <v>0</v>
      </c>
      <c r="E17" s="132">
        <f>CEILING(B15,25000)*E15</f>
        <v>0</v>
      </c>
      <c r="F17" s="132">
        <f>CEILING(B15,25000)*F15</f>
        <v>0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</row>
    <row r="18" spans="1:6" s="133" customFormat="1" ht="12.75">
      <c r="A18" s="135" t="s">
        <v>73</v>
      </c>
      <c r="B18" s="136"/>
      <c r="C18" s="137"/>
      <c r="D18" s="136"/>
      <c r="E18" s="136"/>
      <c r="F18" s="137"/>
    </row>
    <row r="19" spans="1:6" s="133" customFormat="1" ht="16.5" thickBot="1">
      <c r="A19" s="120" t="s">
        <v>74</v>
      </c>
      <c r="B19" s="138">
        <f>CEILING(B7,25000)</f>
        <v>0</v>
      </c>
      <c r="C19" s="168">
        <v>0</v>
      </c>
      <c r="D19" s="166">
        <v>0</v>
      </c>
      <c r="E19" s="166">
        <v>0</v>
      </c>
      <c r="F19" s="166">
        <v>0</v>
      </c>
    </row>
    <row r="20" spans="1:6" s="122" customFormat="1" ht="16.5" thickTop="1">
      <c r="A20" s="135"/>
      <c r="B20" s="139"/>
      <c r="C20" s="140"/>
      <c r="D20" s="139"/>
      <c r="E20" s="139"/>
      <c r="F20" s="139"/>
    </row>
    <row r="21" spans="1:8" s="122" customFormat="1" ht="15.75">
      <c r="A21" s="120" t="s">
        <v>57</v>
      </c>
      <c r="B21" s="111">
        <f>SUM(B17:B19)</f>
        <v>0</v>
      </c>
      <c r="C21" s="141">
        <f>SUM(C17:C19)</f>
        <v>0</v>
      </c>
      <c r="D21" s="141">
        <f>SUM(D17:D19)</f>
        <v>0</v>
      </c>
      <c r="E21" s="111">
        <f>SUM(E17:E19)</f>
        <v>0</v>
      </c>
      <c r="F21" s="111">
        <f>SUM(F17:F19)</f>
        <v>0</v>
      </c>
      <c r="G21" s="142">
        <f>SUM(B21:F21)</f>
        <v>0</v>
      </c>
      <c r="H21" s="143"/>
    </row>
    <row r="22" spans="1:8" ht="7.5" customHeight="1">
      <c r="A22" s="144"/>
      <c r="G22" s="146"/>
      <c r="H22" s="146"/>
    </row>
    <row r="23" spans="1:8" s="148" customFormat="1" ht="38.25" customHeight="1">
      <c r="A23" s="286" t="s">
        <v>71</v>
      </c>
      <c r="B23" s="286"/>
      <c r="C23" s="286"/>
      <c r="D23" s="286"/>
      <c r="E23" s="286"/>
      <c r="F23" s="286"/>
      <c r="G23" s="286"/>
      <c r="H23" s="147"/>
    </row>
    <row r="24" spans="5:8" ht="8.25" customHeight="1">
      <c r="E24" s="146"/>
      <c r="F24" s="146"/>
      <c r="G24" s="146"/>
      <c r="H24" s="146"/>
    </row>
    <row r="25" spans="1:8" ht="15.75">
      <c r="A25" s="283" t="s">
        <v>54</v>
      </c>
      <c r="B25" s="284"/>
      <c r="C25" s="284"/>
      <c r="D25" s="284"/>
      <c r="E25" s="149"/>
      <c r="F25" s="149"/>
      <c r="G25" s="149"/>
      <c r="H25" s="146"/>
    </row>
    <row r="26" spans="1:8" ht="8.25" customHeight="1">
      <c r="A26" s="149"/>
      <c r="B26" s="150"/>
      <c r="C26" s="151"/>
      <c r="D26" s="151"/>
      <c r="E26" s="151"/>
      <c r="F26" s="151"/>
      <c r="G26" s="149"/>
      <c r="H26" s="146"/>
    </row>
    <row r="27" spans="1:8" s="153" customFormat="1" ht="26.25" customHeight="1">
      <c r="A27" s="286" t="s">
        <v>55</v>
      </c>
      <c r="B27" s="286"/>
      <c r="C27" s="286"/>
      <c r="D27" s="286"/>
      <c r="E27" s="286"/>
      <c r="F27" s="286"/>
      <c r="G27" s="286"/>
      <c r="H27" s="152"/>
    </row>
    <row r="28" spans="1:8" ht="12.75" customHeight="1">
      <c r="A28" s="144"/>
      <c r="G28" s="146"/>
      <c r="H28" s="146"/>
    </row>
    <row r="29" spans="1:8" ht="15.75">
      <c r="A29" s="285" t="s">
        <v>91</v>
      </c>
      <c r="B29" s="285"/>
      <c r="C29" s="285"/>
      <c r="D29" s="285"/>
      <c r="E29" s="285"/>
      <c r="F29" s="285"/>
      <c r="G29" s="285"/>
      <c r="H29" s="146"/>
    </row>
    <row r="30" spans="1:8" ht="12.75" customHeight="1">
      <c r="A30" s="154"/>
      <c r="B30" s="154"/>
      <c r="C30" s="154"/>
      <c r="D30" s="154"/>
      <c r="E30" s="154"/>
      <c r="F30" s="154"/>
      <c r="G30" s="154"/>
      <c r="H30" s="146"/>
    </row>
    <row r="31" spans="1:8" ht="15.75">
      <c r="A31" s="144"/>
      <c r="B31" s="155" t="s">
        <v>38</v>
      </c>
      <c r="C31" s="156" t="s">
        <v>39</v>
      </c>
      <c r="D31" s="156" t="s">
        <v>40</v>
      </c>
      <c r="E31" s="156" t="s">
        <v>88</v>
      </c>
      <c r="F31" s="156" t="s">
        <v>89</v>
      </c>
      <c r="G31" s="157" t="s">
        <v>90</v>
      </c>
      <c r="H31" s="146"/>
    </row>
    <row r="32" spans="1:8" ht="15.75">
      <c r="A32" s="127" t="s">
        <v>93</v>
      </c>
      <c r="B32" s="142">
        <f>'Detail Budget Page'!$I$49</f>
        <v>0</v>
      </c>
      <c r="C32" s="169">
        <v>0</v>
      </c>
      <c r="D32" s="169">
        <v>0</v>
      </c>
      <c r="E32" s="169">
        <v>0</v>
      </c>
      <c r="F32" s="169">
        <v>0</v>
      </c>
      <c r="G32" s="142">
        <f>SUM(B32:F32)</f>
        <v>0</v>
      </c>
      <c r="H32" s="146"/>
    </row>
    <row r="33" spans="1:8" ht="16.5" thickBot="1">
      <c r="A33" s="158" t="s">
        <v>92</v>
      </c>
      <c r="B33" s="159">
        <f>'Detail Budget Page'!$I$51</f>
        <v>0</v>
      </c>
      <c r="C33" s="170">
        <v>0</v>
      </c>
      <c r="D33" s="170">
        <v>0</v>
      </c>
      <c r="E33" s="170">
        <v>0</v>
      </c>
      <c r="F33" s="170">
        <v>0</v>
      </c>
      <c r="G33" s="159">
        <f>SUM(B33:F33)</f>
        <v>0</v>
      </c>
      <c r="H33" s="146"/>
    </row>
    <row r="34" spans="1:8" ht="16.5" thickTop="1">
      <c r="A34" s="110" t="s">
        <v>94</v>
      </c>
      <c r="B34" s="111">
        <f aca="true" t="shared" si="0" ref="B34:G34">SUM(B32:B33)</f>
        <v>0</v>
      </c>
      <c r="C34" s="111">
        <f t="shared" si="0"/>
        <v>0</v>
      </c>
      <c r="D34" s="111">
        <f t="shared" si="0"/>
        <v>0</v>
      </c>
      <c r="E34" s="111">
        <f t="shared" si="0"/>
        <v>0</v>
      </c>
      <c r="F34" s="111">
        <f t="shared" si="0"/>
        <v>0</v>
      </c>
      <c r="G34" s="160">
        <f t="shared" si="0"/>
        <v>0</v>
      </c>
      <c r="H34" s="146"/>
    </row>
    <row r="35" spans="1:8" ht="15.75">
      <c r="A35" s="161"/>
      <c r="B35" s="162"/>
      <c r="C35" s="162"/>
      <c r="D35" s="162"/>
      <c r="E35" s="162"/>
      <c r="F35" s="162"/>
      <c r="G35" s="162"/>
      <c r="H35" s="146"/>
    </row>
    <row r="36" spans="1:8" ht="16.5" thickBot="1">
      <c r="A36" s="287" t="s">
        <v>34</v>
      </c>
      <c r="B36" s="288"/>
      <c r="C36" s="162"/>
      <c r="D36" s="162"/>
      <c r="E36" s="162"/>
      <c r="F36" s="162"/>
      <c r="G36" s="171">
        <v>1</v>
      </c>
      <c r="H36" s="146"/>
    </row>
    <row r="37" spans="1:8" ht="17.25" thickBot="1" thickTop="1">
      <c r="A37" s="287" t="s">
        <v>35</v>
      </c>
      <c r="B37" s="288"/>
      <c r="G37" s="163">
        <f>ROUND(G34/G36,-3)</f>
        <v>0</v>
      </c>
      <c r="H37" s="146"/>
    </row>
    <row r="38" spans="1:8" ht="16.5" thickTop="1">
      <c r="A38" s="144"/>
      <c r="G38" s="146"/>
      <c r="H38" s="146"/>
    </row>
    <row r="39" spans="1:8" ht="15.75">
      <c r="A39" s="144"/>
      <c r="G39" s="146"/>
      <c r="H39" s="146"/>
    </row>
    <row r="40" spans="1:8" ht="15.75">
      <c r="A40" s="285" t="s">
        <v>36</v>
      </c>
      <c r="B40" s="285"/>
      <c r="C40" s="285"/>
      <c r="D40" s="285"/>
      <c r="E40" s="285"/>
      <c r="F40" s="285"/>
      <c r="G40" s="285"/>
      <c r="H40" s="146"/>
    </row>
    <row r="41" spans="1:8" ht="15.75">
      <c r="A41" s="154"/>
      <c r="B41" s="154"/>
      <c r="C41" s="154"/>
      <c r="D41" s="154"/>
      <c r="E41" s="154"/>
      <c r="F41" s="154"/>
      <c r="G41" s="146"/>
      <c r="H41" s="146"/>
    </row>
    <row r="42" spans="1:8" ht="15.75">
      <c r="A42" s="144"/>
      <c r="B42" s="155" t="s">
        <v>38</v>
      </c>
      <c r="C42" s="156" t="s">
        <v>39</v>
      </c>
      <c r="D42" s="156" t="s">
        <v>40</v>
      </c>
      <c r="E42" s="156" t="s">
        <v>88</v>
      </c>
      <c r="F42" s="156" t="s">
        <v>89</v>
      </c>
      <c r="G42" s="157" t="s">
        <v>90</v>
      </c>
      <c r="H42" s="146"/>
    </row>
    <row r="43" spans="1:8" ht="15.75">
      <c r="A43" s="127" t="s">
        <v>59</v>
      </c>
      <c r="B43" s="142">
        <f>B21</f>
        <v>0</v>
      </c>
      <c r="C43" s="142">
        <f>C21</f>
        <v>0</v>
      </c>
      <c r="D43" s="142">
        <f>D21</f>
        <v>0</v>
      </c>
      <c r="E43" s="142">
        <f>E21</f>
        <v>0</v>
      </c>
      <c r="F43" s="142">
        <f>F21</f>
        <v>0</v>
      </c>
      <c r="G43" s="142">
        <f>SUM(B43:F43)</f>
        <v>0</v>
      </c>
      <c r="H43" s="164" t="str">
        <f>IF(G43&lt;=B2,"You did good","Not good - you are above budget")</f>
        <v>You did good</v>
      </c>
    </row>
    <row r="44" spans="1:8" ht="16.5" thickBot="1">
      <c r="A44" s="158" t="s">
        <v>60</v>
      </c>
      <c r="B44" s="159">
        <f>B33</f>
        <v>0</v>
      </c>
      <c r="C44" s="159">
        <f>C33</f>
        <v>0</v>
      </c>
      <c r="D44" s="159">
        <f>D33</f>
        <v>0</v>
      </c>
      <c r="E44" s="159">
        <f>E33</f>
        <v>0</v>
      </c>
      <c r="F44" s="159">
        <f>F33</f>
        <v>0</v>
      </c>
      <c r="G44" s="159">
        <f>SUM(B44:F44)</f>
        <v>0</v>
      </c>
      <c r="H44" s="146"/>
    </row>
    <row r="45" spans="1:7" ht="16.5" thickTop="1">
      <c r="A45" s="110" t="s">
        <v>61</v>
      </c>
      <c r="B45" s="111">
        <f aca="true" t="shared" si="1" ref="B45:G45">SUM(B43:B44)</f>
        <v>0</v>
      </c>
      <c r="C45" s="111">
        <f t="shared" si="1"/>
        <v>0</v>
      </c>
      <c r="D45" s="111">
        <f t="shared" si="1"/>
        <v>0</v>
      </c>
      <c r="E45" s="111">
        <f t="shared" si="1"/>
        <v>0</v>
      </c>
      <c r="F45" s="111">
        <f t="shared" si="1"/>
        <v>0</v>
      </c>
      <c r="G45" s="111">
        <f t="shared" si="1"/>
        <v>0</v>
      </c>
    </row>
    <row r="46" ht="15.75">
      <c r="A46" s="144"/>
    </row>
    <row r="47" ht="15.75">
      <c r="A47" s="144"/>
    </row>
    <row r="48" ht="15.75">
      <c r="A48" s="144"/>
    </row>
    <row r="49" ht="15.75">
      <c r="A49" s="144"/>
    </row>
    <row r="50" spans="1:6" ht="15.75">
      <c r="A50" s="144"/>
      <c r="D50" s="146"/>
      <c r="F50" s="165"/>
    </row>
    <row r="51" ht="15.75">
      <c r="A51" s="144"/>
    </row>
    <row r="52" ht="15.75">
      <c r="A52" s="144"/>
    </row>
    <row r="53" ht="15.75">
      <c r="D53" s="146"/>
    </row>
  </sheetData>
  <sheetProtection sheet="1" objects="1" scenarios="1"/>
  <mergeCells count="8">
    <mergeCell ref="A1:G1"/>
    <mergeCell ref="A25:D25"/>
    <mergeCell ref="A29:G29"/>
    <mergeCell ref="A40:G40"/>
    <mergeCell ref="A23:G23"/>
    <mergeCell ref="A27:G27"/>
    <mergeCell ref="A36:B36"/>
    <mergeCell ref="A37:B37"/>
  </mergeCells>
  <printOptions/>
  <pageMargins left="0.38" right="0.27" top="0.35" bottom="0.53" header="0.5" footer="0.5"/>
  <pageSetup fitToHeight="1" fitToWidth="1" horizontalDpi="600" verticalDpi="600" orientation="portrait" scale="72"/>
  <ignoredErrors>
    <ignoredError sqref="G3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7">
      <selection activeCell="I20" sqref="I20"/>
    </sheetView>
  </sheetViews>
  <sheetFormatPr defaultColWidth="11.00390625" defaultRowHeight="27" customHeight="1"/>
  <cols>
    <col min="1" max="1" width="14.625" style="172" customWidth="1"/>
    <col min="2" max="6" width="11.50390625" style="172" customWidth="1"/>
    <col min="7" max="7" width="1.12109375" style="174" customWidth="1"/>
    <col min="8" max="9" width="12.875" style="172" customWidth="1"/>
    <col min="10" max="16384" width="11.00390625" style="172" customWidth="1"/>
  </cols>
  <sheetData>
    <row r="1" spans="1:8" ht="27" customHeight="1">
      <c r="A1" s="290" t="s">
        <v>18</v>
      </c>
      <c r="B1" s="290"/>
      <c r="C1" s="290"/>
      <c r="D1" s="290"/>
      <c r="E1" s="290"/>
      <c r="F1" s="290"/>
      <c r="G1" s="290"/>
      <c r="H1" s="290"/>
    </row>
    <row r="2" spans="1:8" ht="27" customHeight="1">
      <c r="A2" s="293" t="s">
        <v>26</v>
      </c>
      <c r="B2" s="294"/>
      <c r="C2" s="294"/>
      <c r="D2" s="294"/>
      <c r="E2" s="294"/>
      <c r="F2" s="294"/>
      <c r="G2" s="294"/>
      <c r="H2" s="294"/>
    </row>
    <row r="3" spans="2:8" ht="27" customHeight="1">
      <c r="B3" s="173" t="s">
        <v>24</v>
      </c>
      <c r="C3" s="173" t="s">
        <v>96</v>
      </c>
      <c r="D3" s="173" t="s">
        <v>97</v>
      </c>
      <c r="E3" s="173" t="s">
        <v>98</v>
      </c>
      <c r="F3" s="173" t="s">
        <v>99</v>
      </c>
      <c r="H3" s="173" t="s">
        <v>109</v>
      </c>
    </row>
    <row r="4" spans="1:8" ht="41.25" customHeight="1">
      <c r="A4" s="173" t="s">
        <v>95</v>
      </c>
      <c r="B4" s="175">
        <f>'Budget for Entire Period'!$B$45</f>
        <v>0</v>
      </c>
      <c r="C4" s="175">
        <f>'Budget for Entire Period'!$C$45</f>
        <v>0</v>
      </c>
      <c r="D4" s="175">
        <f>'Budget for Entire Period'!$D$45</f>
        <v>0</v>
      </c>
      <c r="E4" s="175">
        <f>'Budget for Entire Period'!$E$45</f>
        <v>0</v>
      </c>
      <c r="F4" s="175">
        <f>'Budget for Entire Period'!$F$45</f>
        <v>0</v>
      </c>
      <c r="G4" s="176"/>
      <c r="H4" s="177">
        <f>SUM(B4:F4)</f>
        <v>0</v>
      </c>
    </row>
    <row r="5" spans="1:8" ht="27" customHeight="1">
      <c r="A5" s="289" t="s">
        <v>111</v>
      </c>
      <c r="B5" s="289"/>
      <c r="C5" s="289"/>
      <c r="D5" s="289"/>
      <c r="E5" s="289"/>
      <c r="F5" s="289"/>
      <c r="G5" s="289"/>
      <c r="H5" s="289"/>
    </row>
    <row r="6" spans="1:8" ht="27" customHeight="1">
      <c r="A6" s="173" t="s">
        <v>100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78"/>
      <c r="H6" s="179">
        <f aca="true" t="shared" si="0" ref="H6:H12">SUM(B6:F6)</f>
        <v>0</v>
      </c>
    </row>
    <row r="7" spans="1:8" ht="27" customHeight="1">
      <c r="A7" s="180" t="s">
        <v>101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78"/>
      <c r="H7" s="179">
        <f t="shared" si="0"/>
        <v>0</v>
      </c>
    </row>
    <row r="8" spans="1:8" ht="27" customHeight="1">
      <c r="A8" s="173" t="s">
        <v>102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78"/>
      <c r="H8" s="179">
        <f t="shared" si="0"/>
        <v>0</v>
      </c>
    </row>
    <row r="9" spans="1:8" ht="27" customHeight="1">
      <c r="A9" s="173" t="s">
        <v>103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78"/>
      <c r="H9" s="179">
        <f t="shared" si="0"/>
        <v>0</v>
      </c>
    </row>
    <row r="10" spans="1:8" ht="27" customHeight="1">
      <c r="A10" s="173" t="s">
        <v>104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78"/>
      <c r="H10" s="179">
        <f t="shared" si="0"/>
        <v>0</v>
      </c>
    </row>
    <row r="11" spans="1:8" ht="34.5" customHeight="1" thickBot="1">
      <c r="A11" s="181" t="s">
        <v>105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78"/>
      <c r="H11" s="182">
        <f t="shared" si="0"/>
        <v>0</v>
      </c>
    </row>
    <row r="12" spans="1:8" ht="27" customHeight="1" thickTop="1">
      <c r="A12" s="180" t="s">
        <v>106</v>
      </c>
      <c r="B12" s="183">
        <f>B4-(SUM(B5:B11))</f>
        <v>0</v>
      </c>
      <c r="C12" s="183">
        <f>C4-(SUM(C5:C11))</f>
        <v>0</v>
      </c>
      <c r="D12" s="183">
        <f>D4-(SUM(D5:D11))</f>
        <v>0</v>
      </c>
      <c r="E12" s="183">
        <f>E4-(SUM(E5:E11))</f>
        <v>0</v>
      </c>
      <c r="F12" s="183">
        <f>F4-(SUM(F5:F11))</f>
        <v>0</v>
      </c>
      <c r="G12" s="184"/>
      <c r="H12" s="183">
        <f t="shared" si="0"/>
        <v>0</v>
      </c>
    </row>
    <row r="13" spans="2:7" ht="13.5" customHeight="1">
      <c r="B13" s="185"/>
      <c r="C13" s="185"/>
      <c r="D13" s="185"/>
      <c r="E13" s="185"/>
      <c r="F13" s="185"/>
      <c r="G13" s="186"/>
    </row>
    <row r="14" spans="1:7" ht="27" customHeight="1">
      <c r="A14" s="173" t="s">
        <v>112</v>
      </c>
      <c r="B14" s="187">
        <v>0.41</v>
      </c>
      <c r="C14" s="187">
        <v>0.41</v>
      </c>
      <c r="D14" s="187">
        <v>0.41</v>
      </c>
      <c r="E14" s="187">
        <v>0.41</v>
      </c>
      <c r="F14" s="187">
        <v>0.41</v>
      </c>
      <c r="G14" s="186"/>
    </row>
    <row r="15" spans="1:7" ht="27" customHeight="1">
      <c r="A15" s="173" t="s">
        <v>115</v>
      </c>
      <c r="B15" s="188">
        <v>12</v>
      </c>
      <c r="C15" s="188">
        <v>12</v>
      </c>
      <c r="D15" s="188">
        <v>12</v>
      </c>
      <c r="E15" s="188">
        <v>12</v>
      </c>
      <c r="F15" s="188">
        <v>12</v>
      </c>
      <c r="G15" s="186"/>
    </row>
    <row r="16" spans="1:7" ht="27" customHeight="1">
      <c r="A16" s="173" t="s">
        <v>113</v>
      </c>
      <c r="B16" s="187">
        <v>0</v>
      </c>
      <c r="C16" s="187">
        <v>0</v>
      </c>
      <c r="D16" s="187">
        <v>0</v>
      </c>
      <c r="E16" s="187">
        <v>0</v>
      </c>
      <c r="F16" s="187">
        <v>0</v>
      </c>
      <c r="G16" s="186"/>
    </row>
    <row r="17" spans="1:7" ht="27" customHeight="1">
      <c r="A17" s="173" t="s">
        <v>17</v>
      </c>
      <c r="B17" s="188">
        <f>12-B15</f>
        <v>0</v>
      </c>
      <c r="C17" s="188">
        <f>12-C15</f>
        <v>0</v>
      </c>
      <c r="D17" s="188">
        <f>12-D15</f>
        <v>0</v>
      </c>
      <c r="E17" s="188">
        <f>12-E15</f>
        <v>0</v>
      </c>
      <c r="F17" s="188">
        <f>12-F15</f>
        <v>0</v>
      </c>
      <c r="G17" s="186"/>
    </row>
    <row r="18" spans="1:7" ht="27" customHeight="1">
      <c r="A18" s="173" t="s">
        <v>107</v>
      </c>
      <c r="B18" s="179">
        <f>ROUND(((B12/12)*B15),0)</f>
        <v>0</v>
      </c>
      <c r="C18" s="179">
        <f>ROUND(((C12/12)*C15),0)</f>
        <v>0</v>
      </c>
      <c r="D18" s="179">
        <f>ROUND(((D12/12)*D15),0)</f>
        <v>0</v>
      </c>
      <c r="E18" s="179">
        <f>ROUND(((E12/12)*E15),0)</f>
        <v>0</v>
      </c>
      <c r="F18" s="179">
        <f>ROUND(((F12/12)*F15),0)</f>
        <v>0</v>
      </c>
      <c r="G18" s="184"/>
    </row>
    <row r="19" spans="1:7" ht="27" customHeight="1">
      <c r="A19" s="173" t="s">
        <v>108</v>
      </c>
      <c r="B19" s="179">
        <f>B12-B18</f>
        <v>0</v>
      </c>
      <c r="C19" s="179">
        <f>C12-C18</f>
        <v>0</v>
      </c>
      <c r="D19" s="179">
        <f>D12-D18</f>
        <v>0</v>
      </c>
      <c r="E19" s="179">
        <f>E12-E18</f>
        <v>0</v>
      </c>
      <c r="F19" s="179">
        <f>F12-F18</f>
        <v>0</v>
      </c>
      <c r="G19" s="184"/>
    </row>
    <row r="20" ht="13.5" customHeight="1">
      <c r="G20" s="178"/>
    </row>
    <row r="21" spans="1:8" ht="27" customHeight="1">
      <c r="A21" s="173" t="s">
        <v>114</v>
      </c>
      <c r="B21" s="179">
        <f>ROUND((B18*B14),0)+ROUND((B19*B16),0)</f>
        <v>0</v>
      </c>
      <c r="C21" s="179">
        <f>ROUND((C18*C14),0)+ROUND((C19*C16),0)</f>
        <v>0</v>
      </c>
      <c r="D21" s="179">
        <f>ROUND((D18*D14),0)+ROUND((D19*D16),0)</f>
        <v>0</v>
      </c>
      <c r="E21" s="179">
        <f>ROUND((E18*E14),0)+ROUND((E19*E16),0)</f>
        <v>0</v>
      </c>
      <c r="F21" s="179">
        <f>ROUND((F18*F14),0)+ROUND((F19*F16),0)</f>
        <v>0</v>
      </c>
      <c r="G21" s="184"/>
      <c r="H21" s="179">
        <f>SUM(B21:F21)</f>
        <v>0</v>
      </c>
    </row>
    <row r="22" ht="13.5" customHeight="1"/>
    <row r="23" spans="1:8" ht="27" customHeight="1">
      <c r="A23" s="173" t="s">
        <v>110</v>
      </c>
      <c r="B23" s="179">
        <f>B4+B21</f>
        <v>0</v>
      </c>
      <c r="C23" s="179">
        <f>C4+C21</f>
        <v>0</v>
      </c>
      <c r="D23" s="179">
        <f>D4+D21</f>
        <v>0</v>
      </c>
      <c r="E23" s="179">
        <f>E4+E21</f>
        <v>0</v>
      </c>
      <c r="F23" s="179">
        <f>F4+F21</f>
        <v>0</v>
      </c>
      <c r="G23" s="184"/>
      <c r="H23" s="179">
        <f>SUM(B23:F23)</f>
        <v>0</v>
      </c>
    </row>
    <row r="25" spans="1:8" ht="27" customHeight="1">
      <c r="A25" s="291" t="s">
        <v>25</v>
      </c>
      <c r="B25" s="292"/>
      <c r="C25" s="292"/>
      <c r="D25" s="292"/>
      <c r="E25" s="292"/>
      <c r="F25" s="292"/>
      <c r="G25" s="292"/>
      <c r="H25" s="292"/>
    </row>
  </sheetData>
  <sheetProtection/>
  <mergeCells count="4">
    <mergeCell ref="A5:H5"/>
    <mergeCell ref="A1:H1"/>
    <mergeCell ref="A25:H25"/>
    <mergeCell ref="A2:H2"/>
  </mergeCells>
  <printOptions/>
  <pageMargins left="0.6" right="0.75" top="0.66" bottom="0.78" header="0.5" footer="0.5"/>
  <pageSetup fitToHeight="1" fitToWidth="1" horizontalDpi="600" verticalDpi="600" orientation="portrait" scale="99"/>
  <headerFooter alignWithMargins="0">
    <oddFooter>&amp;L&amp;"Arial,Regular"&amp;8&amp;A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OSPR Nisha</cp:lastModifiedBy>
  <cp:lastPrinted>2008-03-13T17:10:02Z</cp:lastPrinted>
  <dcterms:created xsi:type="dcterms:W3CDTF">1999-02-05T17:02:36Z</dcterms:created>
  <dcterms:modified xsi:type="dcterms:W3CDTF">2013-07-26T12:54:00Z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