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fassett/ 00bf folder/00 check sheet folder/2019-2020 New Degree plans/"/>
    </mc:Choice>
  </mc:AlternateContent>
  <xr:revisionPtr revIDLastSave="0" documentId="13_ncr:1_{321972B2-3638-9C4D-AE10-19D6D511775D}" xr6:coauthVersionLast="36" xr6:coauthVersionMax="36" xr10:uidLastSave="{00000000-0000-0000-0000-000000000000}"/>
  <bookViews>
    <workbookView xWindow="1540" yWindow="460" windowWidth="20820" windowHeight="20540" activeTab="1" xr2:uid="{00000000-000D-0000-FFFF-FFFF00000000}"/>
  </bookViews>
  <sheets>
    <sheet name="Sheet2" sheetId="2" r:id="rId1"/>
    <sheet name="Sheet1" sheetId="1" r:id="rId2"/>
  </sheets>
  <calcPr calcId="18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81" i="1"/>
  <c r="D80" i="1"/>
  <c r="D79" i="1"/>
  <c r="D78" i="1"/>
  <c r="D72" i="1"/>
  <c r="D73" i="1"/>
  <c r="D74" i="1"/>
  <c r="D75" i="1"/>
  <c r="D102" i="1"/>
  <c r="E18" i="1"/>
  <c r="E78" i="1"/>
  <c r="E79" i="1"/>
  <c r="E80" i="1"/>
  <c r="E81" i="1"/>
  <c r="E82" i="1"/>
  <c r="E72" i="1"/>
  <c r="E73" i="1"/>
  <c r="E74" i="1"/>
  <c r="E75" i="1"/>
  <c r="E102" i="1"/>
  <c r="E17" i="1"/>
  <c r="E16" i="1"/>
  <c r="E23" i="1"/>
  <c r="E24" i="1"/>
  <c r="E25" i="1"/>
  <c r="K24" i="1"/>
  <c r="K25" i="1"/>
  <c r="K26" i="1"/>
  <c r="K16" i="1"/>
  <c r="K17" i="1"/>
  <c r="K18" i="1"/>
  <c r="K49" i="1"/>
  <c r="E104" i="1"/>
  <c r="D17" i="1"/>
  <c r="D16" i="1"/>
  <c r="D23" i="1"/>
  <c r="D24" i="1"/>
  <c r="D25" i="1"/>
  <c r="J24" i="1"/>
  <c r="J25" i="1"/>
  <c r="J26" i="1"/>
  <c r="J16" i="1"/>
  <c r="J17" i="1"/>
  <c r="J18" i="1"/>
  <c r="J49" i="1"/>
  <c r="D104" i="1"/>
  <c r="D100" i="1"/>
  <c r="E100" i="1"/>
  <c r="D101" i="1"/>
  <c r="E101" i="1"/>
  <c r="C102" i="1"/>
  <c r="C104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E97" i="1"/>
  <c r="E96" i="1"/>
  <c r="E88" i="1"/>
  <c r="E87" i="1"/>
  <c r="E94" i="1"/>
  <c r="E13" i="1"/>
  <c r="E14" i="1"/>
  <c r="E15" i="1"/>
  <c r="K13" i="1"/>
  <c r="K14" i="1"/>
  <c r="K15" i="1"/>
  <c r="K21" i="1"/>
  <c r="K22" i="1"/>
  <c r="E21" i="1"/>
  <c r="E22" i="1"/>
  <c r="E30" i="1"/>
  <c r="E31" i="1"/>
  <c r="E32" i="1"/>
  <c r="E39" i="1"/>
  <c r="E41" i="1"/>
  <c r="E40" i="1"/>
  <c r="K34" i="1"/>
  <c r="K33" i="1"/>
  <c r="K31" i="1"/>
  <c r="K30" i="1"/>
  <c r="K39" i="1"/>
  <c r="K47" i="1"/>
  <c r="E26" i="1"/>
  <c r="E33" i="1"/>
  <c r="E34" i="1"/>
  <c r="E35" i="1"/>
  <c r="E42" i="1"/>
  <c r="E43" i="1"/>
  <c r="K23" i="1"/>
  <c r="K35" i="1"/>
  <c r="D13" i="1"/>
  <c r="D14" i="1"/>
  <c r="D15" i="1"/>
  <c r="J13" i="1"/>
  <c r="J14" i="1"/>
  <c r="J15" i="1"/>
  <c r="J21" i="1"/>
  <c r="J22" i="1"/>
  <c r="D21" i="1"/>
  <c r="D22" i="1"/>
  <c r="D30" i="1"/>
  <c r="D31" i="1"/>
  <c r="D32" i="1"/>
  <c r="D39" i="1"/>
  <c r="D41" i="1"/>
  <c r="D40" i="1"/>
  <c r="J34" i="1"/>
  <c r="J33" i="1"/>
  <c r="J31" i="1"/>
  <c r="J30" i="1"/>
  <c r="J39" i="1"/>
  <c r="J47" i="1"/>
  <c r="I47" i="1"/>
  <c r="E68" i="1"/>
  <c r="E67" i="1"/>
  <c r="E66" i="1"/>
  <c r="E65" i="1"/>
  <c r="E99" i="1"/>
  <c r="E98" i="1"/>
  <c r="E95" i="1"/>
  <c r="E93" i="1"/>
  <c r="E92" i="1"/>
  <c r="E91" i="1"/>
  <c r="E90" i="1"/>
  <c r="E89" i="1"/>
  <c r="E86" i="1"/>
  <c r="E85" i="1"/>
  <c r="E84" i="1"/>
  <c r="E83" i="1"/>
  <c r="D42" i="1"/>
  <c r="D43" i="1"/>
  <c r="D33" i="1"/>
  <c r="D34" i="1"/>
  <c r="D35" i="1"/>
  <c r="D26" i="1"/>
  <c r="J23" i="1"/>
  <c r="J35" i="1"/>
  <c r="D65" i="1"/>
  <c r="D68" i="1"/>
  <c r="D67" i="1"/>
  <c r="D66" i="1"/>
  <c r="H63" i="1"/>
  <c r="H62" i="1"/>
  <c r="I60" i="1"/>
  <c r="B60" i="1"/>
  <c r="I49" i="1"/>
</calcChain>
</file>

<file path=xl/sharedStrings.xml><?xml version="1.0" encoding="utf-8"?>
<sst xmlns="http://schemas.openxmlformats.org/spreadsheetml/2006/main" count="173" uniqueCount="94">
  <si>
    <t>Course</t>
  </si>
  <si>
    <t>ART 1001 - Basic Design</t>
  </si>
  <si>
    <t>FRESHMAN 1</t>
  </si>
  <si>
    <t>ART 1003 - Drawing</t>
  </si>
  <si>
    <t>ART 2001 - Art Survey I</t>
  </si>
  <si>
    <t>CURR 1001</t>
  </si>
  <si>
    <t>FRESHMAN 2</t>
  </si>
  <si>
    <t>ART 1002 - 3D Design</t>
  </si>
  <si>
    <t>ART 1004 - Figure Drawing</t>
  </si>
  <si>
    <t>ART 2002 - Art Survey II</t>
  </si>
  <si>
    <t>PSYC 2001</t>
  </si>
  <si>
    <t>HIST 1011</t>
  </si>
  <si>
    <t>SOPHOMORE 1</t>
  </si>
  <si>
    <t>SOPHOMORE 2</t>
  </si>
  <si>
    <t>ART 2005 - Graphic Design I</t>
  </si>
  <si>
    <t>ART 4026 - 19th Century Art History</t>
  </si>
  <si>
    <t>ART 4029 - Contemporary Art History</t>
  </si>
  <si>
    <t>ENGL 1001</t>
  </si>
  <si>
    <t>ART 4004 - Advanced Drawing</t>
  </si>
  <si>
    <t>ENGL 1002</t>
  </si>
  <si>
    <t>HIST 2001</t>
  </si>
  <si>
    <t>CURR 2001</t>
  </si>
  <si>
    <t xml:space="preserve">ART 3000 - Portfolio Prep/Review (1) </t>
  </si>
  <si>
    <t xml:space="preserve">ART 3000 - Portfolio Prep/Review (2) </t>
  </si>
  <si>
    <t>ART 2073 - Beginning Painting</t>
  </si>
  <si>
    <t>ART 4011 - Art Ed. Elementary</t>
  </si>
  <si>
    <t>ENGL 2005</t>
  </si>
  <si>
    <t>READ 4019</t>
  </si>
  <si>
    <t>PSYC 3001</t>
  </si>
  <si>
    <t>ART 2046 - Photography</t>
  </si>
  <si>
    <t>ART 2081 - Sculpture</t>
  </si>
  <si>
    <t xml:space="preserve">ART 3000 - Portfolio Prep/Review (3) </t>
  </si>
  <si>
    <t>CURR 4054</t>
  </si>
  <si>
    <t>CURR 3076 or CURR 3077</t>
  </si>
  <si>
    <t>Date Updated</t>
  </si>
  <si>
    <t>Advisor</t>
  </si>
  <si>
    <t>ART 4018 - Inclusive Art Instruction</t>
  </si>
  <si>
    <t>~Natural/Physical Science</t>
  </si>
  <si>
    <t>UNIVERSITY OF LOUISIANA MONROE</t>
  </si>
  <si>
    <t>COLLEGE OF ARTS, EDUCATION, AND SCIENCES</t>
  </si>
  <si>
    <t>SCHOOL OF VISUAL AND PERFORMING ARTS</t>
  </si>
  <si>
    <t>ART PROGRAM</t>
  </si>
  <si>
    <t>DEGREE PLAN REQUIREMENTS FOR THE</t>
  </si>
  <si>
    <t>BACHELOR OF FINE ARTS DEGREE</t>
  </si>
  <si>
    <t>Name:</t>
  </si>
  <si>
    <t>CWID:</t>
  </si>
  <si>
    <t>90 hrs_________</t>
  </si>
  <si>
    <t>Art Education</t>
  </si>
  <si>
    <t xml:space="preserve">Concentration: </t>
  </si>
  <si>
    <t xml:space="preserve">ART </t>
  </si>
  <si>
    <t xml:space="preserve">MAJOR: </t>
  </si>
  <si>
    <t>Grade</t>
  </si>
  <si>
    <t>Hours</t>
  </si>
  <si>
    <t>Points</t>
  </si>
  <si>
    <t>SCHEDULED DURING FINAL SEMESTER:</t>
  </si>
  <si>
    <t>__________________</t>
  </si>
  <si>
    <t>_____</t>
  </si>
  <si>
    <t xml:space="preserve">Back of Degree Plan For: </t>
  </si>
  <si>
    <t>Back of Degree Plan For:</t>
  </si>
  <si>
    <t>•  ULM ART PROGRAM  •</t>
  </si>
  <si>
    <t>Remedial Courses</t>
  </si>
  <si>
    <t xml:space="preserve">Total Excess: </t>
  </si>
  <si>
    <t xml:space="preserve">TOTAL HOURS: </t>
  </si>
  <si>
    <t>BIOL 1001</t>
  </si>
  <si>
    <t>ART 4012 - Art Education</t>
  </si>
  <si>
    <t>JUNIOR 1 - PROFESSIONAL SEMESTER 1</t>
  </si>
  <si>
    <t>JUNIOR 2 - PROFESSIONAL SEMESTER 2</t>
  </si>
  <si>
    <t>SENIOR 1 - RESIDENCY 1</t>
  </si>
  <si>
    <t>SENIOR 2 - RESIDENCY 2</t>
  </si>
  <si>
    <t>CURR 4060 (9-12 cr.)</t>
  </si>
  <si>
    <t>PSYC 2003</t>
  </si>
  <si>
    <t>PSYC 2005</t>
  </si>
  <si>
    <t xml:space="preserve">Semester load 9 </t>
  </si>
  <si>
    <r>
      <rPr>
        <b/>
        <sz val="12"/>
        <color theme="1"/>
        <rFont val="Calibri (Body)_x0000_"/>
      </rPr>
      <t>120</t>
    </r>
    <r>
      <rPr>
        <sz val="9"/>
        <color theme="1"/>
        <rFont val="Calibri (Body)_x0000_"/>
      </rPr>
      <t xml:space="preserve"> Total hours required for Degree</t>
    </r>
  </si>
  <si>
    <t>CWID Here</t>
  </si>
  <si>
    <t>ART 2007, 2041, 2057, 
2058, 2059, or 2060</t>
  </si>
  <si>
    <t>Transfer from</t>
  </si>
  <si>
    <t>CATALOG 2019-2020</t>
  </si>
  <si>
    <t>*UNIV 1001</t>
  </si>
  <si>
    <t>Equivalent
Course</t>
  </si>
  <si>
    <t>Excess Courses</t>
  </si>
  <si>
    <t>MATH 1011</t>
  </si>
  <si>
    <t>MATH 1012</t>
  </si>
  <si>
    <t>Semester load 16</t>
  </si>
  <si>
    <r>
      <rPr>
        <b/>
        <sz val="9"/>
        <color theme="1"/>
        <rFont val="Calibri"/>
        <family val="2"/>
        <scheme val="minor"/>
      </rPr>
      <t>Semester load 18</t>
    </r>
    <r>
      <rPr>
        <sz val="9"/>
        <color theme="1"/>
        <rFont val="Calibri"/>
        <family val="2"/>
        <scheme val="minor"/>
      </rPr>
      <t xml:space="preserve">    </t>
    </r>
  </si>
  <si>
    <t xml:space="preserve">Semester load 16 </t>
  </si>
  <si>
    <t xml:space="preserve">Semester load 18  </t>
  </si>
  <si>
    <r>
      <rPr>
        <b/>
        <sz val="9"/>
        <color theme="1"/>
        <rFont val="Calibri (Body)_x0000_"/>
      </rPr>
      <t>Semester load 16</t>
    </r>
    <r>
      <rPr>
        <sz val="9"/>
        <color theme="1"/>
        <rFont val="Calibri (Body)_x0000_"/>
      </rPr>
      <t xml:space="preserve">  </t>
    </r>
  </si>
  <si>
    <t xml:space="preserve">Semester load 13 </t>
  </si>
  <si>
    <r>
      <rPr>
        <b/>
        <sz val="10"/>
        <color rgb="FFB40000"/>
        <rFont val="Calibri (Body)_x0000_"/>
      </rPr>
      <t>Art Sub-Total:</t>
    </r>
    <r>
      <rPr>
        <sz val="9"/>
        <color theme="1"/>
        <rFont val="Calibri"/>
        <family val="2"/>
        <scheme val="minor"/>
      </rPr>
      <t xml:space="preserve"> </t>
    </r>
  </si>
  <si>
    <r>
      <rPr>
        <b/>
        <sz val="10"/>
        <color rgb="FFB40000"/>
        <rFont val="Calibri (Body)_x0000_"/>
      </rPr>
      <t>Degree Requirements Total:</t>
    </r>
    <r>
      <rPr>
        <sz val="10"/>
        <color rgb="FFB40000"/>
        <rFont val="Calibri (Body)_x0000_"/>
      </rPr>
      <t xml:space="preserve"> </t>
    </r>
  </si>
  <si>
    <t> </t>
  </si>
  <si>
    <t>      </t>
  </si>
  <si>
    <t>Last name, First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</si>
</sst>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 (Body)_x0000_"/>
    </font>
    <font>
      <sz val="11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Calibri (Body)_x0000_"/>
    </font>
    <font>
      <b/>
      <sz val="12"/>
      <color rgb="FF900000"/>
      <name val="Calibri (Body)_x0000_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2"/>
      <name val="Calibri (Body)_x0000_"/>
    </font>
    <font>
      <sz val="11"/>
      <color theme="1"/>
      <name val="Calibri (Body)_x0000_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 (Body)_x0000_"/>
    </font>
    <font>
      <b/>
      <sz val="9"/>
      <color theme="1"/>
      <name val="Calibri (Body)_x0000_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B40000"/>
      <name val="Calibri (Body)_x0000_"/>
    </font>
    <font>
      <sz val="10"/>
      <color rgb="FFB40000"/>
      <name val="Calibri (Body)_x0000_"/>
    </font>
  </fonts>
  <fills count="5">
    <fill>
      <patternFill patternType="none"/>
    </fill>
    <fill>
      <patternFill patternType="gray125"/>
    </fill>
    <fill>
      <patternFill patternType="solid">
        <fgColor rgb="FF9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49" fontId="2" fillId="0" borderId="1" xfId="0" applyNumberFormat="1" applyFont="1" applyBorder="1" applyAlignment="1">
      <alignment vertical="center"/>
    </xf>
    <xf numFmtId="49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0" fillId="0" borderId="0" xfId="0" applyNumberFormat="1" applyBorder="1"/>
    <xf numFmtId="0" fontId="7" fillId="0" borderId="0" xfId="0" applyFont="1" applyAlignment="1">
      <alignment horizontal="right" vertic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2" borderId="0" xfId="0" applyFont="1" applyFill="1"/>
    <xf numFmtId="0" fontId="15" fillId="0" borderId="0" xfId="0" applyFont="1" applyFill="1"/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7" fillId="0" borderId="0" xfId="0" applyFont="1"/>
    <xf numFmtId="49" fontId="18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5" fillId="0" borderId="9" xfId="0" applyNumberFormat="1" applyFont="1" applyBorder="1"/>
    <xf numFmtId="0" fontId="0" fillId="0" borderId="11" xfId="0" applyBorder="1"/>
    <xf numFmtId="0" fontId="1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9" xfId="0" applyBorder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21" fillId="0" borderId="1" xfId="0" applyNumberFormat="1" applyFont="1" applyBorder="1"/>
    <xf numFmtId="0" fontId="21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27" fillId="3" borderId="0" xfId="0" applyNumberFormat="1" applyFont="1" applyFill="1" applyBorder="1" applyAlignment="1">
      <alignment horizontal="right"/>
    </xf>
    <xf numFmtId="49" fontId="23" fillId="3" borderId="0" xfId="0" applyNumberFormat="1" applyFont="1" applyFill="1" applyAlignment="1">
      <alignment horizontal="left" vertical="center"/>
    </xf>
    <xf numFmtId="49" fontId="23" fillId="3" borderId="0" xfId="0" applyNumberFormat="1" applyFont="1" applyFill="1" applyBorder="1" applyAlignment="1">
      <alignment horizontal="left" vertical="center"/>
    </xf>
    <xf numFmtId="49" fontId="1" fillId="3" borderId="0" xfId="0" applyNumberFormat="1" applyFont="1" applyFill="1" applyAlignment="1">
      <alignment horizontal="left" vertical="center"/>
    </xf>
    <xf numFmtId="49" fontId="7" fillId="3" borderId="0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/>
    </xf>
    <xf numFmtId="2" fontId="21" fillId="0" borderId="0" xfId="0" applyNumberFormat="1" applyFont="1" applyBorder="1"/>
    <xf numFmtId="0" fontId="21" fillId="0" borderId="0" xfId="0" applyFont="1" applyBorder="1"/>
    <xf numFmtId="2" fontId="18" fillId="0" borderId="1" xfId="0" applyNumberFormat="1" applyFont="1" applyBorder="1"/>
    <xf numFmtId="0" fontId="18" fillId="0" borderId="1" xfId="0" applyFont="1" applyBorder="1"/>
    <xf numFmtId="0" fontId="5" fillId="0" borderId="13" xfId="0" applyFont="1" applyBorder="1" applyAlignment="1"/>
    <xf numFmtId="49" fontId="5" fillId="0" borderId="0" xfId="0" applyNumberFormat="1" applyFont="1" applyBorder="1" applyAlignment="1"/>
    <xf numFmtId="0" fontId="23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7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0" fontId="5" fillId="0" borderId="0" xfId="0" applyFont="1" applyBorder="1" applyAlignme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14" fillId="0" borderId="0" xfId="0" applyFont="1" applyBorder="1" applyAlignment="1"/>
    <xf numFmtId="49" fontId="22" fillId="0" borderId="7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6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9" fontId="5" fillId="0" borderId="6" xfId="0" applyNumberFormat="1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3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0000"/>
      <color rgb="FF990000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146539</xdr:rowOff>
    </xdr:from>
    <xdr:to>
      <xdr:col>10</xdr:col>
      <xdr:colOff>130078</xdr:colOff>
      <xdr:row>28</xdr:row>
      <xdr:rowOff>68385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D577AB-6E0C-9346-A16D-0A70857CEC77}"/>
            </a:ext>
          </a:extLst>
        </xdr:cNvPr>
        <xdr:cNvSpPr txBox="1"/>
      </xdr:nvSpPr>
      <xdr:spPr>
        <a:xfrm>
          <a:off x="0" y="4484077"/>
          <a:ext cx="639215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000"/>
            </a:lnSpc>
          </a:pPr>
          <a:r>
            <a:rPr lang="en-US" sz="900" b="1"/>
            <a:t>Application requirements include passing scores on Praxis I or 22 on ACT for Admission to Teacher Education.</a:t>
          </a:r>
        </a:p>
        <a:p>
          <a:pPr algn="ctr">
            <a:lnSpc>
              <a:spcPts val="1000"/>
            </a:lnSpc>
          </a:pPr>
          <a:r>
            <a:rPr lang="en-US" sz="900" b="1"/>
            <a:t>Admission to Teacher Education is required for enrollment in Professional courses.</a:t>
          </a:r>
        </a:p>
        <a:p>
          <a:pPr algn="ctr">
            <a:lnSpc>
              <a:spcPts val="1000"/>
            </a:lnSpc>
          </a:pPr>
          <a:endParaRPr lang="en-US" sz="1000" b="1"/>
        </a:p>
      </xdr:txBody>
    </xdr:sp>
    <xdr:clientData/>
  </xdr:twoCellAnchor>
  <xdr:twoCellAnchor>
    <xdr:from>
      <xdr:col>0</xdr:col>
      <xdr:colOff>0</xdr:colOff>
      <xdr:row>47</xdr:row>
      <xdr:rowOff>4246</xdr:rowOff>
    </xdr:from>
    <xdr:to>
      <xdr:col>6</xdr:col>
      <xdr:colOff>0</xdr:colOff>
      <xdr:row>49</xdr:row>
      <xdr:rowOff>118530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67BC7FC-18C8-5F4E-9F2B-63C3E0489086}"/>
            </a:ext>
          </a:extLst>
        </xdr:cNvPr>
        <xdr:cNvSpPr txBox="1"/>
      </xdr:nvSpPr>
      <xdr:spPr>
        <a:xfrm>
          <a:off x="0" y="7818979"/>
          <a:ext cx="3556000" cy="5206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n-US" sz="900" b="1"/>
            <a:t>Minimum grade of "C" required on all coursework.</a:t>
          </a:r>
        </a:p>
        <a:p>
          <a:pPr algn="ctr">
            <a:lnSpc>
              <a:spcPts val="1100"/>
            </a:lnSpc>
          </a:pPr>
          <a:r>
            <a:rPr lang="en-US" sz="900"/>
            <a:t>(*) Credit may not be used to fulfill degree requirements.</a:t>
          </a:r>
        </a:p>
        <a:p>
          <a:pPr algn="ctr">
            <a:lnSpc>
              <a:spcPts val="1100"/>
            </a:lnSpc>
          </a:pPr>
          <a:r>
            <a:rPr lang="en-US" sz="1000" b="1"/>
            <a:t>~ See 2019-2020 catalog for approved courses.</a:t>
          </a:r>
        </a:p>
      </xdr:txBody>
    </xdr:sp>
    <xdr:clientData/>
  </xdr:twoCellAnchor>
  <xdr:twoCellAnchor>
    <xdr:from>
      <xdr:col>0</xdr:col>
      <xdr:colOff>0</xdr:colOff>
      <xdr:row>49</xdr:row>
      <xdr:rowOff>118540</xdr:rowOff>
    </xdr:from>
    <xdr:to>
      <xdr:col>6</xdr:col>
      <xdr:colOff>0</xdr:colOff>
      <xdr:row>51</xdr:row>
      <xdr:rowOff>118525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5027BD3-EB17-AB4F-91E9-E7483676AD31}"/>
            </a:ext>
          </a:extLst>
        </xdr:cNvPr>
        <xdr:cNvSpPr txBox="1"/>
      </xdr:nvSpPr>
      <xdr:spPr>
        <a:xfrm>
          <a:off x="0" y="8339673"/>
          <a:ext cx="3556000" cy="4063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000"/>
            </a:lnSpc>
          </a:pPr>
          <a:r>
            <a:rPr lang="en-US" sz="900" b="1"/>
            <a:t>Professional Semester 1: READ 4019 is scheduled with field </a:t>
          </a:r>
        </a:p>
        <a:p>
          <a:pPr algn="l">
            <a:lnSpc>
              <a:spcPts val="1000"/>
            </a:lnSpc>
          </a:pPr>
          <a:r>
            <a:rPr lang="en-US" sz="900" b="1"/>
            <a:t>expereince requirements. See syllabus for requirements. </a:t>
          </a:r>
        </a:p>
        <a:p>
          <a:pPr algn="l">
            <a:lnSpc>
              <a:spcPts val="1000"/>
            </a:lnSpc>
          </a:pPr>
          <a:endParaRPr lang="en-US" sz="900"/>
        </a:p>
        <a:p>
          <a:pPr algn="l">
            <a:lnSpc>
              <a:spcPts val="1000"/>
            </a:lnSpc>
          </a:pPr>
          <a:endParaRPr lang="en-US" sz="900"/>
        </a:p>
      </xdr:txBody>
    </xdr:sp>
    <xdr:clientData/>
  </xdr:twoCellAnchor>
  <xdr:twoCellAnchor>
    <xdr:from>
      <xdr:col>0</xdr:col>
      <xdr:colOff>0</xdr:colOff>
      <xdr:row>51</xdr:row>
      <xdr:rowOff>67740</xdr:rowOff>
    </xdr:from>
    <xdr:to>
      <xdr:col>6</xdr:col>
      <xdr:colOff>0</xdr:colOff>
      <xdr:row>56</xdr:row>
      <xdr:rowOff>194740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CCECD6-A9F8-0F4A-8194-D885CD45D580}"/>
            </a:ext>
          </a:extLst>
        </xdr:cNvPr>
        <xdr:cNvSpPr txBox="1"/>
      </xdr:nvSpPr>
      <xdr:spPr>
        <a:xfrm>
          <a:off x="0" y="8695273"/>
          <a:ext cx="3556000" cy="114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000"/>
            </a:lnSpc>
          </a:pPr>
          <a:r>
            <a:rPr lang="en-US" sz="900" b="1"/>
            <a:t>Professional Semester 2:  CURR 3076 or 3077 are scheduled with field experience requirements.  See syllabi for </a:t>
          </a:r>
          <a:r>
            <a:rPr lang="en-US" sz="900" b="1" baseline="0"/>
            <a:t>requirements.</a:t>
          </a:r>
          <a:endParaRPr lang="en-US" sz="900" b="1"/>
        </a:p>
        <a:p>
          <a:pPr algn="l">
            <a:lnSpc>
              <a:spcPts val="1000"/>
            </a:lnSpc>
          </a:pPr>
          <a:endParaRPr lang="en-US" sz="900" b="1"/>
        </a:p>
        <a:p>
          <a:pPr algn="l">
            <a:lnSpc>
              <a:spcPts val="1000"/>
            </a:lnSpc>
          </a:pPr>
          <a:r>
            <a:rPr lang="en-US" sz="900" b="1"/>
            <a:t>Residency 1: is a field experience course with a requirement of being present in the schools 60% of the school week. </a:t>
          </a:r>
        </a:p>
        <a:p>
          <a:pPr algn="l">
            <a:lnSpc>
              <a:spcPts val="1000"/>
            </a:lnSpc>
          </a:pPr>
          <a:endParaRPr lang="en-US" sz="900" b="1"/>
        </a:p>
        <a:p>
          <a:pPr algn="l">
            <a:lnSpc>
              <a:spcPts val="1000"/>
            </a:lnSpc>
          </a:pPr>
          <a:r>
            <a:rPr lang="en-US" sz="900" b="1"/>
            <a:t>Residency 2: is a field experience course with a requirement of being present in the schools 100% of the school week. </a:t>
          </a:r>
        </a:p>
        <a:p>
          <a:pPr algn="l">
            <a:lnSpc>
              <a:spcPts val="1000"/>
            </a:lnSpc>
          </a:pPr>
          <a:endParaRPr lang="en-US" sz="900" b="1"/>
        </a:p>
        <a:p>
          <a:pPr algn="l">
            <a:lnSpc>
              <a:spcPts val="1000"/>
            </a:lnSpc>
          </a:pPr>
          <a:endParaRPr lang="en-US" sz="900" b="1"/>
        </a:p>
      </xdr:txBody>
    </xdr:sp>
    <xdr:clientData/>
  </xdr:twoCellAnchor>
  <xdr:twoCellAnchor>
    <xdr:from>
      <xdr:col>6</xdr:col>
      <xdr:colOff>88900</xdr:colOff>
      <xdr:row>49</xdr:row>
      <xdr:rowOff>173570</xdr:rowOff>
    </xdr:from>
    <xdr:to>
      <xdr:col>11</xdr:col>
      <xdr:colOff>520700</xdr:colOff>
      <xdr:row>57</xdr:row>
      <xdr:rowOff>93138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3B4276E-5DAF-4C4D-A6E8-5EAB12D978A1}"/>
            </a:ext>
          </a:extLst>
        </xdr:cNvPr>
        <xdr:cNvSpPr txBox="1"/>
      </xdr:nvSpPr>
      <xdr:spPr>
        <a:xfrm>
          <a:off x="3644900" y="8394703"/>
          <a:ext cx="3522133" cy="15451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000"/>
            </a:lnSpc>
          </a:pPr>
          <a:r>
            <a:rPr lang="en-US" sz="900" b="1"/>
            <a:t>I understand </a:t>
          </a:r>
          <a:r>
            <a:rPr lang="en-US" sz="900" b="0"/>
            <a:t>teacher candidates must meet eligibility requirements for Louisiana initial certification, which includes passing scores on all applicable portions of PRAXIS I and PRAXIS II.</a:t>
          </a:r>
        </a:p>
        <a:p>
          <a:pPr algn="l">
            <a:lnSpc>
              <a:spcPts val="1000"/>
            </a:lnSpc>
          </a:pPr>
          <a:endParaRPr lang="en-US" sz="900" b="0"/>
        </a:p>
        <a:p>
          <a:pPr algn="l">
            <a:lnSpc>
              <a:spcPts val="1000"/>
            </a:lnSpc>
          </a:pPr>
          <a:r>
            <a:rPr lang="en-US" sz="900" b="1"/>
            <a:t>I understand </a:t>
          </a:r>
          <a:r>
            <a:rPr lang="en-US" sz="900" b="0"/>
            <a:t>that my rights as a student are explained in the ULM Student Policy Manual available at: </a:t>
          </a:r>
        </a:p>
        <a:p>
          <a:pPr algn="l">
            <a:lnSpc>
              <a:spcPts val="1000"/>
            </a:lnSpc>
          </a:pPr>
          <a:r>
            <a:rPr lang="en-US" sz="900" b="0"/>
            <a:t>http://www.ulm.edu/studentpolicy and in departmental offices.</a:t>
          </a:r>
        </a:p>
        <a:p>
          <a:pPr algn="l">
            <a:lnSpc>
              <a:spcPts val="1000"/>
            </a:lnSpc>
          </a:pPr>
          <a:endParaRPr lang="en-US" sz="900" b="1"/>
        </a:p>
        <a:p>
          <a:pPr algn="l">
            <a:lnSpc>
              <a:spcPts val="1100"/>
            </a:lnSpc>
          </a:pPr>
          <a:r>
            <a:rPr lang="en-US" sz="900" b="1"/>
            <a:t>__________________________________________    _____________</a:t>
          </a:r>
        </a:p>
        <a:p>
          <a:pPr algn="l">
            <a:lnSpc>
              <a:spcPts val="1100"/>
            </a:lnSpc>
          </a:pPr>
          <a:r>
            <a:rPr lang="en-US" sz="800" b="0" i="0"/>
            <a:t>Signature</a:t>
          </a:r>
          <a:r>
            <a:rPr lang="en-US" sz="900" b="0" i="0"/>
            <a:t>                                                                                         </a:t>
          </a:r>
          <a:r>
            <a:rPr lang="en-US" sz="800" b="0" i="0"/>
            <a:t>Date</a:t>
          </a:r>
        </a:p>
        <a:p>
          <a:pPr algn="l">
            <a:lnSpc>
              <a:spcPts val="1100"/>
            </a:lnSpc>
          </a:pPr>
          <a:endParaRPr lang="en-US" sz="800" b="0" i="0"/>
        </a:p>
      </xdr:txBody>
    </xdr:sp>
    <xdr:clientData/>
  </xdr:twoCellAnchor>
  <xdr:twoCellAnchor>
    <xdr:from>
      <xdr:col>0</xdr:col>
      <xdr:colOff>196274</xdr:colOff>
      <xdr:row>35</xdr:row>
      <xdr:rowOff>136770</xdr:rowOff>
    </xdr:from>
    <xdr:to>
      <xdr:col>11</xdr:col>
      <xdr:colOff>382732</xdr:colOff>
      <xdr:row>37</xdr:row>
      <xdr:rowOff>16748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EE4B448-2DD1-824A-B7C4-0ABFDFBB79CD}"/>
            </a:ext>
          </a:extLst>
        </xdr:cNvPr>
        <xdr:cNvSpPr txBox="1"/>
      </xdr:nvSpPr>
      <xdr:spPr>
        <a:xfrm>
          <a:off x="196274" y="6066693"/>
          <a:ext cx="6819766" cy="378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 to Residency, Teacher Candidates must meet eligibility requirements for Louisiana initial teacher certification, which includes passing scores on all applicable portions of PRAXIS I and PRAXIS II content before Residency 1 and PRAXIS II PLT before Residency 2.</a:t>
          </a:r>
          <a:endParaRPr lang="en-US" sz="900" b="1">
            <a:effectLst/>
            <a:latin typeface="+mn-lt"/>
          </a:endParaRPr>
        </a:p>
        <a:p>
          <a:pPr algn="l">
            <a:lnSpc>
              <a:spcPts val="1000"/>
            </a:lnSpc>
          </a:pPr>
          <a:endParaRPr lang="en-US" sz="900" b="0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H33" sqref="H33"/>
    </sheetView>
  </sheetViews>
  <sheetFormatPr baseColWidth="10" defaultRowHeight="1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4"/>
  <sheetViews>
    <sheetView tabSelected="1" view="pageLayout" topLeftCell="E5" zoomScale="150" zoomScalePageLayoutView="150" workbookViewId="0">
      <selection activeCell="L10" sqref="L10"/>
    </sheetView>
  </sheetViews>
  <sheetFormatPr baseColWidth="10" defaultColWidth="10.6640625" defaultRowHeight="16"/>
  <cols>
    <col min="1" max="1" width="5.6640625" customWidth="1"/>
    <col min="2" max="2" width="18.6640625" style="2" customWidth="1"/>
    <col min="3" max="3" width="4.83203125" customWidth="1"/>
    <col min="4" max="4" width="5" customWidth="1"/>
    <col min="5" max="5" width="4.83203125" customWidth="1"/>
    <col min="6" max="6" width="7.5" customWidth="1"/>
    <col min="7" max="7" width="1.33203125" customWidth="1"/>
    <col min="8" max="8" width="24.5" customWidth="1"/>
    <col min="9" max="11" width="4.83203125" customWidth="1"/>
    <col min="12" max="12" width="7.5" customWidth="1"/>
  </cols>
  <sheetData>
    <row r="1" spans="1:12" ht="14.25" customHeight="1">
      <c r="A1" s="3"/>
      <c r="B1" s="12"/>
      <c r="C1" s="3"/>
      <c r="D1" s="3"/>
      <c r="E1" s="3"/>
      <c r="H1" s="91" t="s">
        <v>76</v>
      </c>
      <c r="I1" s="92"/>
      <c r="J1" s="92"/>
      <c r="K1" s="92"/>
      <c r="L1" s="92"/>
    </row>
    <row r="2" spans="1:12" ht="13.5" customHeight="1">
      <c r="A2" s="102" t="s">
        <v>38</v>
      </c>
      <c r="B2" s="102"/>
      <c r="C2" s="102"/>
      <c r="D2" s="102"/>
      <c r="E2" s="102"/>
      <c r="H2" s="93" t="s">
        <v>35</v>
      </c>
      <c r="I2" s="94"/>
      <c r="J2" s="97" t="s">
        <v>34</v>
      </c>
      <c r="K2" s="97"/>
      <c r="L2" s="97"/>
    </row>
    <row r="3" spans="1:12" ht="13.5" customHeight="1">
      <c r="A3" s="101" t="s">
        <v>39</v>
      </c>
      <c r="B3" s="101"/>
      <c r="C3" s="101"/>
      <c r="D3" s="101"/>
      <c r="E3" s="101"/>
      <c r="H3" s="94"/>
      <c r="I3" s="94"/>
      <c r="J3" s="97" t="s">
        <v>46</v>
      </c>
      <c r="K3" s="97"/>
      <c r="L3" s="97"/>
    </row>
    <row r="4" spans="1:12" ht="13.5" customHeight="1">
      <c r="A4" s="103" t="s">
        <v>40</v>
      </c>
      <c r="B4" s="103"/>
      <c r="C4" s="103"/>
      <c r="D4" s="103"/>
      <c r="E4" s="103"/>
      <c r="J4" s="97"/>
      <c r="K4" s="97"/>
      <c r="L4" s="97"/>
    </row>
    <row r="5" spans="1:12" ht="15.75" customHeight="1">
      <c r="A5" s="102" t="s">
        <v>41</v>
      </c>
      <c r="B5" s="102"/>
      <c r="C5" s="102"/>
      <c r="D5" s="102"/>
      <c r="E5" s="102"/>
      <c r="H5" s="6" t="s">
        <v>50</v>
      </c>
      <c r="I5" s="104" t="s">
        <v>49</v>
      </c>
      <c r="J5" s="104"/>
      <c r="K5" s="104"/>
      <c r="L5" s="92"/>
    </row>
    <row r="6" spans="1:12" ht="14.25" customHeight="1" thickBot="1">
      <c r="A6" s="98" t="s">
        <v>77</v>
      </c>
      <c r="B6" s="99"/>
      <c r="C6" s="99"/>
      <c r="D6" s="99"/>
      <c r="E6" s="100"/>
      <c r="H6" s="6" t="s">
        <v>48</v>
      </c>
      <c r="I6" s="104" t="s">
        <v>47</v>
      </c>
      <c r="J6" s="105"/>
      <c r="K6" s="105"/>
      <c r="L6" s="105"/>
    </row>
    <row r="7" spans="1:12" ht="16.5" customHeight="1">
      <c r="A7" s="121" t="s">
        <v>42</v>
      </c>
      <c r="B7" s="102"/>
      <c r="C7" s="102"/>
      <c r="D7" s="102"/>
      <c r="E7" s="102"/>
      <c r="F7" s="46" t="s">
        <v>44</v>
      </c>
      <c r="G7" s="48"/>
      <c r="H7" s="113" t="s">
        <v>93</v>
      </c>
      <c r="I7" s="114"/>
      <c r="J7" s="114"/>
      <c r="K7" s="114"/>
      <c r="L7" s="115"/>
    </row>
    <row r="8" spans="1:12" ht="15" customHeight="1" thickBot="1">
      <c r="A8" s="122" t="s">
        <v>43</v>
      </c>
      <c r="B8" s="123"/>
      <c r="C8" s="123"/>
      <c r="D8" s="123"/>
      <c r="E8" s="123"/>
      <c r="F8" s="47" t="s">
        <v>45</v>
      </c>
      <c r="G8" s="49"/>
      <c r="H8" s="71" t="s">
        <v>74</v>
      </c>
      <c r="I8" s="40"/>
      <c r="J8" s="40"/>
      <c r="K8" s="41"/>
      <c r="L8" s="42"/>
    </row>
    <row r="9" spans="1:12" ht="5.75" customHeight="1"/>
    <row r="10" spans="1:12" ht="25.75" customHeight="1">
      <c r="A10" s="95" t="s">
        <v>0</v>
      </c>
      <c r="B10" s="96"/>
      <c r="C10" s="11" t="s">
        <v>51</v>
      </c>
      <c r="D10" s="11" t="s">
        <v>52</v>
      </c>
      <c r="E10" s="11" t="s">
        <v>53</v>
      </c>
      <c r="F10" s="58" t="s">
        <v>79</v>
      </c>
      <c r="H10" s="60" t="s">
        <v>0</v>
      </c>
      <c r="I10" s="11" t="s">
        <v>51</v>
      </c>
      <c r="J10" s="11" t="s">
        <v>52</v>
      </c>
      <c r="K10" s="11" t="s">
        <v>53</v>
      </c>
      <c r="L10" s="58" t="s">
        <v>79</v>
      </c>
    </row>
    <row r="11" spans="1:12" ht="5.75" customHeight="1">
      <c r="A11" s="52"/>
      <c r="B11" s="30"/>
      <c r="C11" s="53"/>
      <c r="D11" s="53"/>
      <c r="E11" s="53"/>
      <c r="F11" s="53"/>
      <c r="H11" s="52"/>
      <c r="I11" s="61"/>
      <c r="J11" s="61"/>
      <c r="K11" s="61"/>
      <c r="L11" s="53"/>
    </row>
    <row r="12" spans="1:12" ht="14.25" customHeight="1">
      <c r="A12" s="106" t="s">
        <v>2</v>
      </c>
      <c r="B12" s="106"/>
      <c r="C12" s="106"/>
      <c r="D12" s="106"/>
      <c r="E12" s="106"/>
      <c r="F12" s="106"/>
      <c r="H12" s="77" t="s">
        <v>6</v>
      </c>
      <c r="I12" s="77"/>
      <c r="J12" s="77"/>
      <c r="K12" s="77"/>
      <c r="L12" s="77"/>
    </row>
    <row r="13" spans="1:12" ht="12" customHeight="1">
      <c r="A13" s="89" t="s">
        <v>1</v>
      </c>
      <c r="B13" s="89"/>
      <c r="C13" s="35"/>
      <c r="D13" s="9" t="str">
        <f>IF(OR(OR(OR(C13="D",C13="C"),C13="B"),C13="A"),3,"3")</f>
        <v>3</v>
      </c>
      <c r="E13" s="9">
        <f t="shared" ref="E13:E18" si="0">IF(C13="D",+D13*1,IF(C13="C",+D13*2,IF(C13="B",+D13*3,IF(C13="A",+D13*4,0))))</f>
        <v>0</v>
      </c>
      <c r="F13" s="26"/>
      <c r="G13" s="27"/>
      <c r="H13" s="1" t="s">
        <v>7</v>
      </c>
      <c r="I13" s="35"/>
      <c r="J13" s="9" t="str">
        <f t="shared" ref="J13:J18" si="1">IF(OR(OR(OR(I13="D",I13="C"),I13="B"),I13="A"),3,"3")</f>
        <v>3</v>
      </c>
      <c r="K13" s="9">
        <f t="shared" ref="K13:K18" si="2">IF(I13="D",+J13*1,IF(I13="C",+J13*2,IF(I13="B",+J13*3,IF(I13="A",+J13*4,0))))</f>
        <v>0</v>
      </c>
      <c r="L13" s="59"/>
    </row>
    <row r="14" spans="1:12" ht="12" customHeight="1">
      <c r="A14" s="89" t="s">
        <v>3</v>
      </c>
      <c r="B14" s="89"/>
      <c r="C14" s="35"/>
      <c r="D14" s="9" t="str">
        <f>IF(OR(OR(OR(C14="D",C14="C"),C14="B"),C14="A"),3,"3")</f>
        <v>3</v>
      </c>
      <c r="E14" s="9">
        <f t="shared" si="0"/>
        <v>0</v>
      </c>
      <c r="F14" s="26"/>
      <c r="G14" s="27"/>
      <c r="H14" s="1" t="s">
        <v>8</v>
      </c>
      <c r="I14" s="35"/>
      <c r="J14" s="9" t="str">
        <f t="shared" si="1"/>
        <v>3</v>
      </c>
      <c r="K14" s="9">
        <f t="shared" si="2"/>
        <v>0</v>
      </c>
      <c r="L14" s="26"/>
    </row>
    <row r="15" spans="1:12" ht="12" customHeight="1">
      <c r="A15" s="89" t="s">
        <v>4</v>
      </c>
      <c r="B15" s="89"/>
      <c r="C15" s="35"/>
      <c r="D15" s="9" t="str">
        <f>IF(OR(OR(OR(C15="D",C15="C"),C15="B"),C15="A"),3,"3")</f>
        <v>3</v>
      </c>
      <c r="E15" s="9">
        <f t="shared" si="0"/>
        <v>0</v>
      </c>
      <c r="F15" s="26"/>
      <c r="G15" s="27"/>
      <c r="H15" s="1" t="s">
        <v>9</v>
      </c>
      <c r="I15" s="35"/>
      <c r="J15" s="9" t="str">
        <f t="shared" si="1"/>
        <v>3</v>
      </c>
      <c r="K15" s="9">
        <f t="shared" si="2"/>
        <v>0</v>
      </c>
      <c r="L15" s="26"/>
    </row>
    <row r="16" spans="1:12" ht="12" customHeight="1">
      <c r="A16" s="89" t="s">
        <v>81</v>
      </c>
      <c r="B16" s="89"/>
      <c r="C16" s="35"/>
      <c r="D16" s="9" t="str">
        <f>IF(OR(OR(OR(C16="D",C16="C"),C16="B"),C16="A"),3,"3")</f>
        <v>3</v>
      </c>
      <c r="E16" s="9">
        <f t="shared" si="0"/>
        <v>0</v>
      </c>
      <c r="F16" s="26"/>
      <c r="G16" s="27"/>
      <c r="H16" s="1" t="s">
        <v>82</v>
      </c>
      <c r="I16" s="35"/>
      <c r="J16" s="9" t="str">
        <f t="shared" si="1"/>
        <v>3</v>
      </c>
      <c r="K16" s="9">
        <f t="shared" si="2"/>
        <v>0</v>
      </c>
      <c r="L16" s="26"/>
    </row>
    <row r="17" spans="1:12" ht="12" customHeight="1">
      <c r="A17" s="89" t="s">
        <v>5</v>
      </c>
      <c r="B17" s="89"/>
      <c r="C17" s="35"/>
      <c r="D17" s="9" t="str">
        <f>IF(OR(OR(OR(C17="D",C17="C"),C17="B"),C17="A"),3,"3")</f>
        <v>3</v>
      </c>
      <c r="E17" s="9">
        <f t="shared" si="0"/>
        <v>0</v>
      </c>
      <c r="F17" s="26"/>
      <c r="G17" s="27"/>
      <c r="H17" s="1" t="s">
        <v>10</v>
      </c>
      <c r="I17" s="35"/>
      <c r="J17" s="9" t="str">
        <f t="shared" si="1"/>
        <v>3</v>
      </c>
      <c r="K17" s="9">
        <f t="shared" si="2"/>
        <v>0</v>
      </c>
      <c r="L17" s="26"/>
    </row>
    <row r="18" spans="1:12" ht="12" customHeight="1">
      <c r="A18" s="89" t="s">
        <v>78</v>
      </c>
      <c r="B18" s="89"/>
      <c r="C18" s="70"/>
      <c r="D18" s="69">
        <v>0</v>
      </c>
      <c r="E18" s="69">
        <f t="shared" si="0"/>
        <v>0</v>
      </c>
      <c r="F18" s="26"/>
      <c r="G18" s="27"/>
      <c r="H18" s="1" t="s">
        <v>17</v>
      </c>
      <c r="I18" s="35"/>
      <c r="J18" s="9" t="str">
        <f t="shared" si="1"/>
        <v>3</v>
      </c>
      <c r="K18" s="9">
        <f t="shared" si="2"/>
        <v>0</v>
      </c>
      <c r="L18" s="26"/>
    </row>
    <row r="19" spans="1:12" ht="12" customHeight="1">
      <c r="A19" s="78" t="s">
        <v>83</v>
      </c>
      <c r="B19" s="79"/>
      <c r="C19" s="63"/>
      <c r="D19" s="28"/>
      <c r="E19" s="28"/>
      <c r="H19" s="67" t="s">
        <v>86</v>
      </c>
      <c r="I19" s="63"/>
    </row>
    <row r="20" spans="1:12" ht="18.5" customHeight="1">
      <c r="A20" s="106" t="s">
        <v>12</v>
      </c>
      <c r="B20" s="106"/>
      <c r="C20" s="106"/>
      <c r="D20" s="106"/>
      <c r="E20" s="106"/>
      <c r="F20" s="106"/>
      <c r="G20" s="27"/>
      <c r="H20" s="77" t="s">
        <v>13</v>
      </c>
      <c r="I20" s="106"/>
      <c r="J20" s="106"/>
      <c r="K20" s="106"/>
      <c r="L20" s="106"/>
    </row>
    <row r="21" spans="1:12" ht="12" customHeight="1">
      <c r="A21" s="89" t="s">
        <v>14</v>
      </c>
      <c r="B21" s="89"/>
      <c r="C21" s="35"/>
      <c r="D21" s="9" t="str">
        <f t="shared" ref="D21:D25" si="3">IF(OR(OR(OR(C21="D",C21="C"),C21="B"),C21="A"),3,"3")</f>
        <v>3</v>
      </c>
      <c r="E21" s="9">
        <f t="shared" ref="E21:E25" si="4">IF(C21="D",+D21*1,IF(C21="C",+D21*2,IF(C21="B",+D21*3,IF(C21="A",+D21*4,0))))</f>
        <v>0</v>
      </c>
      <c r="F21" s="26"/>
      <c r="G21" s="27"/>
      <c r="H21" s="1" t="s">
        <v>18</v>
      </c>
      <c r="I21" s="35"/>
      <c r="J21" s="9" t="str">
        <f t="shared" ref="J21:J26" si="5">IF(OR(OR(OR(I21="D",I21="C"),I21="B"),I21="A"),3,"3")</f>
        <v>3</v>
      </c>
      <c r="K21" s="9">
        <f t="shared" ref="K21:K25" si="6">IF(I21="D",+J21*1,IF(I21="C",+J21*2,IF(I21="B",+J21*3,IF(I21="A",+J21*4,0))))</f>
        <v>0</v>
      </c>
      <c r="L21" s="26"/>
    </row>
    <row r="22" spans="1:12" ht="12" customHeight="1">
      <c r="A22" s="89" t="s">
        <v>15</v>
      </c>
      <c r="B22" s="89"/>
      <c r="C22" s="35"/>
      <c r="D22" s="9" t="str">
        <f t="shared" si="3"/>
        <v>3</v>
      </c>
      <c r="E22" s="9">
        <f t="shared" si="4"/>
        <v>0</v>
      </c>
      <c r="F22" s="26"/>
      <c r="G22" s="27"/>
      <c r="H22" s="1" t="s">
        <v>16</v>
      </c>
      <c r="I22" s="35"/>
      <c r="J22" s="9" t="str">
        <f t="shared" si="5"/>
        <v>3</v>
      </c>
      <c r="K22" s="9">
        <f>IF(I22="D",+J22*1,IF(I22="C",+J22*2,IF(I22="B",+J22*3,IF(I22="A",+J22*4,0))))</f>
        <v>0</v>
      </c>
      <c r="L22" s="26"/>
    </row>
    <row r="23" spans="1:12" ht="12" customHeight="1">
      <c r="A23" s="89" t="s">
        <v>63</v>
      </c>
      <c r="B23" s="89"/>
      <c r="C23" s="35"/>
      <c r="D23" s="9" t="str">
        <f t="shared" si="3"/>
        <v>3</v>
      </c>
      <c r="E23" s="9">
        <f t="shared" si="4"/>
        <v>0</v>
      </c>
      <c r="F23" s="26"/>
      <c r="G23" s="27"/>
      <c r="H23" s="1" t="s">
        <v>37</v>
      </c>
      <c r="I23" s="35"/>
      <c r="J23" s="9" t="str">
        <f t="shared" si="5"/>
        <v>3</v>
      </c>
      <c r="K23" s="9">
        <f t="shared" si="6"/>
        <v>0</v>
      </c>
      <c r="L23" s="26"/>
    </row>
    <row r="24" spans="1:12" ht="12" customHeight="1">
      <c r="A24" s="89" t="s">
        <v>19</v>
      </c>
      <c r="B24" s="89"/>
      <c r="C24" s="35"/>
      <c r="D24" s="9" t="str">
        <f t="shared" si="3"/>
        <v>3</v>
      </c>
      <c r="E24" s="9">
        <f t="shared" si="4"/>
        <v>0</v>
      </c>
      <c r="F24" s="26"/>
      <c r="G24" s="27"/>
      <c r="H24" s="1" t="s">
        <v>21</v>
      </c>
      <c r="I24" s="35"/>
      <c r="J24" s="9" t="str">
        <f t="shared" si="5"/>
        <v>3</v>
      </c>
      <c r="K24" s="9">
        <f t="shared" si="6"/>
        <v>0</v>
      </c>
      <c r="L24" s="26"/>
    </row>
    <row r="25" spans="1:12" ht="12" customHeight="1">
      <c r="A25" s="89" t="s">
        <v>11</v>
      </c>
      <c r="B25" s="89"/>
      <c r="C25" s="35"/>
      <c r="D25" s="9" t="str">
        <f t="shared" si="3"/>
        <v>3</v>
      </c>
      <c r="E25" s="9">
        <f t="shared" si="4"/>
        <v>0</v>
      </c>
      <c r="F25" s="26"/>
      <c r="G25" s="27"/>
      <c r="H25" s="1" t="s">
        <v>20</v>
      </c>
      <c r="I25" s="35"/>
      <c r="J25" s="9" t="str">
        <f t="shared" si="5"/>
        <v>3</v>
      </c>
      <c r="K25" s="9">
        <f t="shared" si="6"/>
        <v>0</v>
      </c>
      <c r="L25" s="26"/>
    </row>
    <row r="26" spans="1:12" ht="12" customHeight="1">
      <c r="A26" s="125" t="s">
        <v>70</v>
      </c>
      <c r="B26" s="125"/>
      <c r="C26" s="35"/>
      <c r="D26" s="10" t="str">
        <f t="shared" ref="D26" si="7">IF(OR(OR(OR(C26="D",C26="C"),C26="B"),C26="A"),3,"3")</f>
        <v>3</v>
      </c>
      <c r="E26" s="10">
        <f t="shared" ref="E26" si="8">IF(C26="D",+D26*1,IF(C26="C",+D26*2,IF(C26="B",+D26*3,IF(C26="A",+D26*4,0))))</f>
        <v>0</v>
      </c>
      <c r="F26" s="31"/>
      <c r="G26" s="27"/>
      <c r="H26" s="1" t="s">
        <v>71</v>
      </c>
      <c r="I26" s="35"/>
      <c r="J26" s="9" t="str">
        <f t="shared" si="5"/>
        <v>3</v>
      </c>
      <c r="K26" s="9">
        <f t="shared" ref="K26" si="9">IF(I26="D",+J26*1,IF(I26="C",+J26*2,IF(I26="B",+J26*3,IF(I26="A",+J26*4,0))))</f>
        <v>0</v>
      </c>
      <c r="L26" s="43"/>
    </row>
    <row r="27" spans="1:12" ht="12" customHeight="1">
      <c r="A27" s="90" t="s">
        <v>84</v>
      </c>
      <c r="B27" s="90"/>
      <c r="C27" s="63"/>
      <c r="D27" s="34"/>
      <c r="E27" s="34"/>
      <c r="F27" s="33"/>
      <c r="G27" s="27"/>
      <c r="H27" s="68" t="s">
        <v>87</v>
      </c>
      <c r="I27" s="63"/>
      <c r="J27" s="32"/>
      <c r="K27" s="32"/>
      <c r="L27" s="29"/>
    </row>
    <row r="28" spans="1:12" ht="24.25" customHeight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1:12" ht="15.75" customHeight="1">
      <c r="A29" s="109" t="s">
        <v>65</v>
      </c>
      <c r="B29" s="109"/>
      <c r="C29" s="109"/>
      <c r="D29" s="109"/>
      <c r="E29" s="109"/>
      <c r="F29" s="109"/>
      <c r="G29" s="27"/>
      <c r="H29" s="128" t="s">
        <v>66</v>
      </c>
      <c r="I29" s="109"/>
      <c r="J29" s="109"/>
      <c r="K29" s="109"/>
      <c r="L29" s="109"/>
    </row>
    <row r="30" spans="1:12" ht="12" customHeight="1">
      <c r="A30" s="107" t="s">
        <v>22</v>
      </c>
      <c r="B30" s="108"/>
      <c r="C30" s="35"/>
      <c r="D30" s="9" t="str">
        <f t="shared" ref="D30:D35" si="10">IF(OR(OR(OR(C30="D",C30="C"),C30="B"),C30="A"),3,"3")</f>
        <v>3</v>
      </c>
      <c r="E30" s="9">
        <f t="shared" ref="E30:E34" si="11">IF(C30="D",+D30*1,IF(C30="C",+D30*2,IF(C30="B",+D30*3,IF(C30="A",+D30*4,0))))</f>
        <v>0</v>
      </c>
      <c r="F30" s="50"/>
      <c r="G30" s="27"/>
      <c r="H30" s="1" t="s">
        <v>23</v>
      </c>
      <c r="I30" s="35"/>
      <c r="J30" s="9" t="str">
        <f>IF(OR(OR(OR(I30="D",I30="C"),I30="B"),I30="A"),1,"1")</f>
        <v>1</v>
      </c>
      <c r="K30" s="9">
        <f>IF(I30="D",+J30*1,IF(I30="C",+J30*2,IF(I30="B",+J30*3,IF(I30="A",+J30*4,0))))</f>
        <v>0</v>
      </c>
      <c r="L30" s="51"/>
    </row>
    <row r="31" spans="1:12" ht="12" customHeight="1">
      <c r="A31" s="107" t="s">
        <v>24</v>
      </c>
      <c r="B31" s="108"/>
      <c r="C31" s="35"/>
      <c r="D31" s="9" t="str">
        <f t="shared" si="10"/>
        <v>3</v>
      </c>
      <c r="E31" s="9">
        <f t="shared" si="11"/>
        <v>0</v>
      </c>
      <c r="F31" s="50"/>
      <c r="G31" s="27"/>
      <c r="H31" s="110" t="s">
        <v>75</v>
      </c>
      <c r="I31" s="83"/>
      <c r="J31" s="85" t="str">
        <f>IF(OR(OR(OR(I31="D",I31="C"),I31="B"),I31="A"),3,"3")</f>
        <v>3</v>
      </c>
      <c r="K31" s="85">
        <f>IF(I31="D",+J31*1,IF(I31="C",+J31*2,IF(I31="B",+J31*3,IF(I31="A",+J31*4,0))))</f>
        <v>0</v>
      </c>
      <c r="L31" s="51"/>
    </row>
    <row r="32" spans="1:12" ht="12" customHeight="1">
      <c r="A32" s="107" t="s">
        <v>25</v>
      </c>
      <c r="B32" s="108"/>
      <c r="C32" s="35"/>
      <c r="D32" s="9" t="str">
        <f t="shared" si="10"/>
        <v>3</v>
      </c>
      <c r="E32" s="9">
        <f t="shared" si="11"/>
        <v>0</v>
      </c>
      <c r="F32" s="50"/>
      <c r="G32" s="27"/>
      <c r="H32" s="111"/>
      <c r="I32" s="84"/>
      <c r="J32" s="86"/>
      <c r="K32" s="86"/>
      <c r="L32" s="51"/>
    </row>
    <row r="33" spans="1:12" ht="12" customHeight="1">
      <c r="A33" s="107" t="s">
        <v>26</v>
      </c>
      <c r="B33" s="108"/>
      <c r="C33" s="35"/>
      <c r="D33" s="9" t="str">
        <f t="shared" si="10"/>
        <v>3</v>
      </c>
      <c r="E33" s="9">
        <f t="shared" si="11"/>
        <v>0</v>
      </c>
      <c r="F33" s="50"/>
      <c r="G33" s="27"/>
      <c r="H33" s="1" t="s">
        <v>29</v>
      </c>
      <c r="I33" s="35"/>
      <c r="J33" s="9" t="str">
        <f>IF(OR(OR(OR(I33="D",I33="C"),I33="B"),I33="A"),3,"3")</f>
        <v>3</v>
      </c>
      <c r="K33" s="9">
        <f>IF(I33="D",+J33*1,IF(I33="C",+J33*2,IF(I33="B",+J33*3,IF(I33="A",+J33*4,0))))</f>
        <v>0</v>
      </c>
      <c r="L33" s="51"/>
    </row>
    <row r="34" spans="1:12" ht="12" customHeight="1">
      <c r="A34" s="107" t="s">
        <v>27</v>
      </c>
      <c r="B34" s="108"/>
      <c r="C34" s="35"/>
      <c r="D34" s="9" t="str">
        <f t="shared" si="10"/>
        <v>3</v>
      </c>
      <c r="E34" s="9">
        <f t="shared" si="11"/>
        <v>0</v>
      </c>
      <c r="F34" s="50"/>
      <c r="G34" s="27"/>
      <c r="H34" s="1" t="s">
        <v>30</v>
      </c>
      <c r="I34" s="35"/>
      <c r="J34" s="9" t="str">
        <f>IF(OR(OR(OR(I34="D",I34="C"),I34="B"),I34="A"),3,"3")</f>
        <v>3</v>
      </c>
      <c r="K34" s="9">
        <f>IF(I34="D",+J34*1,IF(I34="C",+J34*2,IF(I34="B",+J34*3,IF(I34="A",+J34*4,0))))</f>
        <v>0</v>
      </c>
      <c r="L34" s="51"/>
    </row>
    <row r="35" spans="1:12" ht="12" customHeight="1">
      <c r="A35" s="107" t="s">
        <v>28</v>
      </c>
      <c r="B35" s="108"/>
      <c r="C35" s="35"/>
      <c r="D35" s="9" t="str">
        <f t="shared" si="10"/>
        <v>3</v>
      </c>
      <c r="E35" s="9">
        <f t="shared" ref="E35" si="12">IF(C35="D",+D35*1,IF(C35="C",+D35*2,IF(C35="B",+D35*3,IF(C35="A",+D35*4,0))))</f>
        <v>0</v>
      </c>
      <c r="F35" s="50"/>
      <c r="G35" s="27"/>
      <c r="H35" s="1" t="s">
        <v>33</v>
      </c>
      <c r="I35" s="35"/>
      <c r="J35" s="9" t="str">
        <f>IF(OR(OR(OR(I35="D",I35="C"),I35="B"),I35="A"),3,"3")</f>
        <v>3</v>
      </c>
      <c r="K35" s="9">
        <f>IF(I35="D",+J35*1,IF(I35="C",+J35*2,IF(I35="B",+J35*3,IF(I35="A",+J35*4,0))))</f>
        <v>0</v>
      </c>
      <c r="L35" s="51"/>
    </row>
    <row r="36" spans="1:12" ht="12" customHeight="1">
      <c r="A36" s="78" t="s">
        <v>85</v>
      </c>
      <c r="B36" s="79"/>
      <c r="C36" s="63"/>
      <c r="D36" s="32"/>
      <c r="E36" s="32"/>
      <c r="F36" s="30"/>
      <c r="G36" s="27"/>
      <c r="H36" s="66" t="s">
        <v>88</v>
      </c>
      <c r="I36" s="63"/>
      <c r="J36" s="29"/>
      <c r="K36" s="29"/>
      <c r="L36" s="29"/>
    </row>
    <row r="37" spans="1:12" ht="27.2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ht="14.25" customHeight="1">
      <c r="A38" s="76" t="s">
        <v>67</v>
      </c>
      <c r="B38" s="76"/>
      <c r="C38" s="76"/>
      <c r="D38" s="76"/>
      <c r="E38" s="76"/>
      <c r="F38" s="76"/>
      <c r="H38" s="77" t="s">
        <v>68</v>
      </c>
      <c r="I38" s="77"/>
      <c r="J38" s="77"/>
      <c r="K38" s="77"/>
      <c r="L38" s="77"/>
    </row>
    <row r="39" spans="1:12" ht="12" customHeight="1">
      <c r="A39" s="51" t="s">
        <v>31</v>
      </c>
      <c r="B39" s="51"/>
      <c r="C39" s="35"/>
      <c r="D39" s="10" t="str">
        <f>IF(OR(OR(OR(C39="D",C39="C"),C39="B"),C39="A"),1,"1")</f>
        <v>1</v>
      </c>
      <c r="E39" s="10">
        <f>IF(C39="D",+D39*1,IF(C39="C",+D39*2,IF(C39="B",+D39*3,IF(C39="A",+D39*4,0))))</f>
        <v>0</v>
      </c>
      <c r="F39" s="51"/>
      <c r="H39" s="1" t="s">
        <v>69</v>
      </c>
      <c r="I39" s="62"/>
      <c r="J39" s="9" t="str">
        <f>IF(OR(OR(OR(I39="D",I39="C"),I39="B"),I39="A"),9,"9")</f>
        <v>9</v>
      </c>
      <c r="K39" s="9">
        <f>IF(I39="D",+J39*1,IF(I39="C",+J39*2,IF(I39="B",+J39*3,IF(I39="A",+J39*4,0))))</f>
        <v>0</v>
      </c>
      <c r="L39" s="3"/>
    </row>
    <row r="40" spans="1:12" ht="12" customHeight="1">
      <c r="A40" s="51" t="s">
        <v>36</v>
      </c>
      <c r="B40" s="51"/>
      <c r="C40" s="35"/>
      <c r="D40" s="9" t="str">
        <f>IF(OR(OR(OR(C40="D",C40="C"),C40="B"),C40="A"),3,"3")</f>
        <v>3</v>
      </c>
      <c r="E40" s="9">
        <f>IF(C40="D",+D40*1,IF(C40="C",+D40*2,IF(C40="B",+D40*3,IF(C40="A",+D40*4,0))))</f>
        <v>0</v>
      </c>
      <c r="F40" s="51"/>
      <c r="H40" s="65" t="s">
        <v>72</v>
      </c>
      <c r="I40" s="3"/>
      <c r="J40" s="3"/>
      <c r="K40" s="3"/>
      <c r="L40" s="3"/>
    </row>
    <row r="41" spans="1:12" ht="12" customHeight="1">
      <c r="A41" s="51" t="s">
        <v>64</v>
      </c>
      <c r="B41" s="51"/>
      <c r="C41" s="35"/>
      <c r="D41" s="9" t="str">
        <f>IF(OR(OR(OR(C41="D",C41="C"),C41="B"),C41="A"),3,"3")</f>
        <v>3</v>
      </c>
      <c r="E41" s="9">
        <f>IF(C41="D",+D41*1,IF(C41="C",+D41*2,IF(C41="B",+D41*3,IF(C41="A",+D41*4,0))))</f>
        <v>0</v>
      </c>
      <c r="F41" s="51"/>
      <c r="H41" s="3"/>
      <c r="I41" s="3"/>
      <c r="J41" s="3"/>
      <c r="K41" s="3"/>
      <c r="L41" s="3"/>
    </row>
    <row r="42" spans="1:12" ht="12" customHeight="1">
      <c r="A42" s="51" t="s">
        <v>32</v>
      </c>
      <c r="B42" s="51"/>
      <c r="C42" s="35"/>
      <c r="D42" s="9" t="str">
        <f>IF(OR(OR(OR(C42="D",C42="C"),C42="B"),C42="A"),3,"3")</f>
        <v>3</v>
      </c>
      <c r="E42" s="9">
        <f>IF(C42="D",+D42*1,IF(C42="C",+D42*2,IF(C42="B",+D42*3,IF(C42="A",+D42*4,0))))</f>
        <v>0</v>
      </c>
      <c r="F42" s="51"/>
      <c r="H42" s="37"/>
      <c r="J42" s="38"/>
      <c r="K42" s="38"/>
      <c r="L42" s="3"/>
    </row>
    <row r="43" spans="1:12" ht="12" customHeight="1">
      <c r="A43" s="51" t="s">
        <v>37</v>
      </c>
      <c r="B43" s="51"/>
      <c r="C43" s="35"/>
      <c r="D43" s="9" t="str">
        <f>IF(OR(OR(OR(C43="D",C43="C"),C43="B"),C43="A"),3,"3")</f>
        <v>3</v>
      </c>
      <c r="E43" s="9">
        <f>IF(C43="D",+D43*1,IF(C43="C",+D43*2,IF(C43="B",+D43*3,IF(C43="A",+D43*4,0))))</f>
        <v>0</v>
      </c>
      <c r="F43" s="51"/>
      <c r="H43" s="3"/>
      <c r="I43" s="36"/>
      <c r="J43" s="3"/>
      <c r="K43" s="3"/>
      <c r="L43" s="3"/>
    </row>
    <row r="44" spans="1:12" ht="12" customHeight="1">
      <c r="A44" s="126" t="s">
        <v>88</v>
      </c>
      <c r="B44" s="127"/>
      <c r="C44" s="63"/>
      <c r="D44" s="32"/>
      <c r="E44" s="32"/>
      <c r="F44" s="29"/>
      <c r="H44" s="3"/>
      <c r="I44" s="36"/>
      <c r="J44" s="3"/>
      <c r="K44" s="3"/>
      <c r="L44" s="3"/>
    </row>
    <row r="45" spans="1:12" ht="7" customHeight="1">
      <c r="A45" s="124"/>
      <c r="B45" s="124"/>
      <c r="C45" s="124"/>
      <c r="D45" s="124"/>
      <c r="E45" s="124"/>
      <c r="F45" s="106"/>
    </row>
    <row r="46" spans="1:12" ht="12" customHeight="1">
      <c r="A46" s="80"/>
      <c r="B46" s="81"/>
      <c r="C46" s="24"/>
      <c r="D46" s="55"/>
      <c r="E46" s="55"/>
      <c r="F46" s="25"/>
      <c r="H46" s="13" t="s">
        <v>73</v>
      </c>
      <c r="I46" s="8" t="s">
        <v>51</v>
      </c>
      <c r="J46" s="8" t="s">
        <v>52</v>
      </c>
      <c r="K46" s="8" t="s">
        <v>53</v>
      </c>
      <c r="L46" s="3"/>
    </row>
    <row r="47" spans="1:12">
      <c r="H47" s="5" t="s">
        <v>89</v>
      </c>
      <c r="I47" s="56" t="e">
        <f>K47/J47</f>
        <v>#DIV/0!</v>
      </c>
      <c r="J47" s="57">
        <f>SUM(D13:D15,D21:D22,D30:D32,D39:D41,J13:J15,J21:J22,J30:J34,J39)</f>
        <v>0</v>
      </c>
      <c r="K47" s="57">
        <f>SUM(E13:E15,E21:E22,E30:E32,E39:E41,K13:K15,K21:K22,K30:K34,K39)</f>
        <v>0</v>
      </c>
      <c r="L47" s="3"/>
    </row>
    <row r="48" spans="1:12" ht="12" customHeight="1">
      <c r="H48" s="5"/>
      <c r="I48" s="72"/>
      <c r="J48" s="73"/>
      <c r="K48" s="73"/>
      <c r="L48" s="3"/>
    </row>
    <row r="49" spans="1:12" ht="21.5" customHeight="1">
      <c r="H49" s="64" t="s">
        <v>90</v>
      </c>
      <c r="I49" s="74" t="e">
        <f>K49/J49</f>
        <v>#DIV/0!</v>
      </c>
      <c r="J49" s="75">
        <f>SUM(D13:D17,D21:D26,D30:D35,D39:D43,J13:J18,J21:J26,J30:J35,J39)</f>
        <v>0</v>
      </c>
      <c r="K49" s="75">
        <f>SUM(E13:E17,E21:E26,E30:E35,E39:E43,K13:K18,K21:K26,K30:K35,K39)</f>
        <v>0</v>
      </c>
      <c r="L49" s="3"/>
    </row>
    <row r="50" spans="1:12">
      <c r="I50" s="4"/>
    </row>
    <row r="60" spans="1:12" ht="19">
      <c r="A60" s="18"/>
      <c r="B60" s="18" t="str">
        <f>A6</f>
        <v>CATALOG 2019-2020</v>
      </c>
      <c r="C60" s="18"/>
      <c r="D60" s="18"/>
      <c r="E60" s="18"/>
      <c r="F60" s="18" t="s">
        <v>59</v>
      </c>
      <c r="G60" s="18"/>
      <c r="H60" s="18"/>
      <c r="I60" s="18" t="str">
        <f>I6</f>
        <v>Art Education</v>
      </c>
      <c r="J60" s="18"/>
      <c r="K60" s="18"/>
      <c r="L60" s="18"/>
    </row>
    <row r="61" spans="1:12" ht="20" thickBo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9">
      <c r="A62" s="19" t="s">
        <v>57</v>
      </c>
      <c r="B62" s="116" t="s">
        <v>58</v>
      </c>
      <c r="C62" s="117"/>
      <c r="D62" s="117"/>
      <c r="E62" s="117"/>
      <c r="F62" s="117"/>
      <c r="G62" s="19"/>
      <c r="H62" s="118" t="str">
        <f>H7</f>
        <v>Last name, First Name Here</v>
      </c>
      <c r="I62" s="119"/>
      <c r="J62" s="119"/>
      <c r="K62" s="120"/>
    </row>
    <row r="63" spans="1:12" ht="20" thickBot="1">
      <c r="A63" s="19"/>
      <c r="B63" s="19"/>
      <c r="C63" s="19"/>
      <c r="D63" s="19"/>
      <c r="E63" s="19"/>
      <c r="F63" s="20" t="s">
        <v>45</v>
      </c>
      <c r="H63" s="44" t="str">
        <f>H8</f>
        <v>CWID Here</v>
      </c>
      <c r="I63" s="39"/>
      <c r="J63" s="39"/>
      <c r="K63" s="45"/>
    </row>
    <row r="64" spans="1:12">
      <c r="A64" s="14" t="s">
        <v>54</v>
      </c>
      <c r="B64" s="14"/>
      <c r="C64" s="14"/>
      <c r="D64" s="15"/>
      <c r="E64" s="15"/>
      <c r="F64" s="16"/>
    </row>
    <row r="65" spans="1:5">
      <c r="A65" s="112" t="s">
        <v>55</v>
      </c>
      <c r="B65" s="92"/>
      <c r="C65" s="17" t="s">
        <v>56</v>
      </c>
      <c r="D65" s="16">
        <f t="shared" ref="D65:D68" si="13">IF(B65="C",+C65*2,IF(B65="B",+C65*3,IF(B65="A",+C65*4,0)))</f>
        <v>0</v>
      </c>
      <c r="E65" s="16">
        <f>IF(C65="D",+D65*1,IF(C65="C",+D65*2,IF(C65="B",+D65*3,IF(C65="A",+D65*4,0))))</f>
        <v>0</v>
      </c>
    </row>
    <row r="66" spans="1:5">
      <c r="A66" s="112" t="s">
        <v>55</v>
      </c>
      <c r="B66" s="92"/>
      <c r="C66" s="17" t="s">
        <v>56</v>
      </c>
      <c r="D66" s="16">
        <f t="shared" si="13"/>
        <v>0</v>
      </c>
      <c r="E66" s="16">
        <f>IF(C66="D",+D66*1,IF(C66="C",+D66*2,IF(C66="B",+D66*3,IF(C66="A",+D66*4,0))))</f>
        <v>0</v>
      </c>
    </row>
    <row r="67" spans="1:5">
      <c r="A67" s="112" t="s">
        <v>55</v>
      </c>
      <c r="B67" s="92"/>
      <c r="C67" s="17" t="s">
        <v>56</v>
      </c>
      <c r="D67" s="16">
        <f t="shared" si="13"/>
        <v>0</v>
      </c>
      <c r="E67" s="16">
        <f>IF(C67="D",+D67*1,IF(C67="C",+D67*2,IF(C67="B",+D67*3,IF(C67="A",+D67*4,0))))</f>
        <v>0</v>
      </c>
    </row>
    <row r="68" spans="1:5">
      <c r="A68" s="112" t="s">
        <v>55</v>
      </c>
      <c r="B68" s="92"/>
      <c r="C68" s="17" t="s">
        <v>56</v>
      </c>
      <c r="D68" s="16">
        <f t="shared" si="13"/>
        <v>0</v>
      </c>
      <c r="E68" s="16">
        <f>IF(C68="D",+D68*1,IF(C68="C",+D68*2,IF(C68="B",+D68*3,IF(C68="A",+D68*4,0))))</f>
        <v>0</v>
      </c>
    </row>
    <row r="71" spans="1:5">
      <c r="A71" s="22" t="s">
        <v>60</v>
      </c>
      <c r="C71" s="21" t="s">
        <v>51</v>
      </c>
      <c r="D71" s="7" t="s">
        <v>52</v>
      </c>
      <c r="E71" s="7" t="s">
        <v>53</v>
      </c>
    </row>
    <row r="72" spans="1:5">
      <c r="A72" s="112" t="s">
        <v>55</v>
      </c>
      <c r="B72" s="92"/>
      <c r="C72" s="17" t="s">
        <v>56</v>
      </c>
      <c r="D72" s="16">
        <f t="shared" ref="D72:D75" si="14">IF(B72="C",+C72*2,IF(B72="B",+C72*3,IF(B72="A",+C72*4,0)))</f>
        <v>0</v>
      </c>
      <c r="E72" s="16">
        <f>IF(C72="D",+D72*1,IF(C72="C",+D72*2,IF(C72="B",+D72*3,IF(C72="A",+D72*4,0))))</f>
        <v>0</v>
      </c>
    </row>
    <row r="73" spans="1:5">
      <c r="A73" s="112" t="s">
        <v>55</v>
      </c>
      <c r="B73" s="92"/>
      <c r="C73" s="17" t="s">
        <v>56</v>
      </c>
      <c r="D73" s="16">
        <f t="shared" si="14"/>
        <v>0</v>
      </c>
      <c r="E73" s="16">
        <f>IF(C73="D",+D73*1,IF(C73="C",+D73*2,IF(C73="B",+D73*3,IF(C73="A",+D73*4,0))))</f>
        <v>0</v>
      </c>
    </row>
    <row r="74" spans="1:5">
      <c r="A74" s="112" t="s">
        <v>55</v>
      </c>
      <c r="B74" s="92"/>
      <c r="C74" s="17" t="s">
        <v>56</v>
      </c>
      <c r="D74" s="16">
        <f t="shared" si="14"/>
        <v>0</v>
      </c>
      <c r="E74" s="16">
        <f>IF(C74="D",+D74*1,IF(C74="C",+D74*2,IF(C74="B",+D74*3,IF(C74="A",+D74*4,0))))</f>
        <v>0</v>
      </c>
    </row>
    <row r="75" spans="1:5">
      <c r="A75" s="112" t="s">
        <v>55</v>
      </c>
      <c r="B75" s="92"/>
      <c r="C75" s="17" t="s">
        <v>56</v>
      </c>
      <c r="D75" s="16">
        <f t="shared" si="14"/>
        <v>0</v>
      </c>
      <c r="E75" s="16">
        <f>IF(C75="D",+D75*1,IF(C75="C",+D75*2,IF(C75="B",+D75*3,IF(C75="A",+D75*4,0))))</f>
        <v>0</v>
      </c>
    </row>
    <row r="77" spans="1:5">
      <c r="A77" s="22" t="s">
        <v>80</v>
      </c>
      <c r="C77" s="21" t="s">
        <v>51</v>
      </c>
      <c r="D77" s="7" t="s">
        <v>52</v>
      </c>
      <c r="E77" s="7" t="s">
        <v>53</v>
      </c>
    </row>
    <row r="78" spans="1:5">
      <c r="A78" s="112" t="s">
        <v>55</v>
      </c>
      <c r="B78" s="92"/>
      <c r="C78" s="17" t="s">
        <v>56</v>
      </c>
      <c r="D78" s="16">
        <f t="shared" ref="D78:D82" si="15">IF(B78="C",+C78*2,IF(B78="B",+C78*3,IF(B78="A",+C78*4,0)))</f>
        <v>0</v>
      </c>
      <c r="E78" s="16">
        <f t="shared" ref="E78:E81" si="16">IF(C78="D",+D78*1,IF(C78="C",+D78*2,IF(C78="B",+D78*3,IF(C78="A",+D78*4,0))))</f>
        <v>0</v>
      </c>
    </row>
    <row r="79" spans="1:5">
      <c r="A79" s="112" t="s">
        <v>55</v>
      </c>
      <c r="B79" s="92"/>
      <c r="C79" s="17" t="s">
        <v>56</v>
      </c>
      <c r="D79" s="16">
        <f t="shared" si="15"/>
        <v>0</v>
      </c>
      <c r="E79" s="16">
        <f t="shared" si="16"/>
        <v>0</v>
      </c>
    </row>
    <row r="80" spans="1:5">
      <c r="A80" s="112" t="s">
        <v>55</v>
      </c>
      <c r="B80" s="92"/>
      <c r="C80" s="17" t="s">
        <v>56</v>
      </c>
      <c r="D80" s="16">
        <f t="shared" si="15"/>
        <v>0</v>
      </c>
      <c r="E80" s="16">
        <f t="shared" si="16"/>
        <v>0</v>
      </c>
    </row>
    <row r="81" spans="1:8">
      <c r="A81" s="112" t="s">
        <v>55</v>
      </c>
      <c r="B81" s="92"/>
      <c r="C81" s="17" t="s">
        <v>56</v>
      </c>
      <c r="D81" s="16">
        <f t="shared" si="15"/>
        <v>0</v>
      </c>
      <c r="E81" s="16">
        <f t="shared" si="16"/>
        <v>0</v>
      </c>
    </row>
    <row r="82" spans="1:8">
      <c r="A82" s="112" t="s">
        <v>55</v>
      </c>
      <c r="B82" s="92"/>
      <c r="C82" s="17" t="s">
        <v>56</v>
      </c>
      <c r="D82" s="16">
        <f t="shared" si="15"/>
        <v>0</v>
      </c>
      <c r="E82" s="16">
        <f>IF(C82="D",+D82*1,IF(C82="C",+D82*2,IF(C82="B",+D82*3,IF(C82="A",+D82*4,0))))</f>
        <v>0</v>
      </c>
    </row>
    <row r="83" spans="1:8">
      <c r="A83" s="112" t="s">
        <v>55</v>
      </c>
      <c r="B83" s="92"/>
      <c r="C83" s="17" t="s">
        <v>56</v>
      </c>
      <c r="D83" s="16">
        <f t="shared" ref="D83:D89" si="17">IF(B83="C",+C83*2,IF(B83="B",+C83*3,IF(B83="A",+C83*4,0)))</f>
        <v>0</v>
      </c>
      <c r="E83" s="16">
        <f t="shared" ref="E83:E88" si="18">IF(C83="D",+D83*1,IF(C83="C",+D83*2,IF(C83="B",+D83*3,IF(C83="A",+D83*4,0))))</f>
        <v>0</v>
      </c>
    </row>
    <row r="84" spans="1:8">
      <c r="A84" s="112" t="s">
        <v>55</v>
      </c>
      <c r="B84" s="92"/>
      <c r="C84" s="17" t="s">
        <v>56</v>
      </c>
      <c r="D84" s="16">
        <f t="shared" si="17"/>
        <v>0</v>
      </c>
      <c r="E84" s="16">
        <f t="shared" si="18"/>
        <v>0</v>
      </c>
    </row>
    <row r="85" spans="1:8">
      <c r="A85" s="112" t="s">
        <v>55</v>
      </c>
      <c r="B85" s="92"/>
      <c r="C85" s="17" t="s">
        <v>56</v>
      </c>
      <c r="D85" s="16">
        <f t="shared" si="17"/>
        <v>0</v>
      </c>
      <c r="E85" s="16">
        <f t="shared" si="18"/>
        <v>0</v>
      </c>
    </row>
    <row r="86" spans="1:8">
      <c r="A86" s="112" t="s">
        <v>55</v>
      </c>
      <c r="B86" s="92"/>
      <c r="C86" s="17" t="s">
        <v>56</v>
      </c>
      <c r="D86" s="16">
        <f t="shared" ref="D86:D87" si="19">IF(B86="C",+C86*2,IF(B86="B",+C86*3,IF(B86="A",+C86*4,0)))</f>
        <v>0</v>
      </c>
      <c r="E86" s="16">
        <f t="shared" si="18"/>
        <v>0</v>
      </c>
    </row>
    <row r="87" spans="1:8">
      <c r="A87" s="112" t="s">
        <v>55</v>
      </c>
      <c r="B87" s="92"/>
      <c r="C87" s="17" t="s">
        <v>56</v>
      </c>
      <c r="D87" s="16">
        <f t="shared" si="19"/>
        <v>0</v>
      </c>
      <c r="E87" s="16">
        <f>IF(C87="D",+D87*1,IF(C87="C",+D87*2,IF(C87="B",+D87*3,IF(C87="A",+D87*4,0))))</f>
        <v>0</v>
      </c>
    </row>
    <row r="88" spans="1:8">
      <c r="A88" s="112" t="s">
        <v>55</v>
      </c>
      <c r="B88" s="92"/>
      <c r="C88" s="17" t="s">
        <v>56</v>
      </c>
      <c r="D88" s="16">
        <f t="shared" si="17"/>
        <v>0</v>
      </c>
      <c r="E88" s="16">
        <f t="shared" si="18"/>
        <v>0</v>
      </c>
    </row>
    <row r="89" spans="1:8">
      <c r="A89" s="112" t="s">
        <v>55</v>
      </c>
      <c r="B89" s="92"/>
      <c r="C89" s="17" t="s">
        <v>56</v>
      </c>
      <c r="D89" s="16">
        <f t="shared" si="17"/>
        <v>0</v>
      </c>
      <c r="E89" s="16">
        <f t="shared" ref="E89:E95" si="20">IF(C89="D",+D89*1,IF(C89="C",+D89*2,IF(C89="B",+D89*3,IF(C89="A",+D89*4,0))))</f>
        <v>0</v>
      </c>
      <c r="F89" t="s">
        <v>92</v>
      </c>
    </row>
    <row r="90" spans="1:8">
      <c r="A90" s="112" t="s">
        <v>55</v>
      </c>
      <c r="B90" s="92"/>
      <c r="C90" s="17" t="s">
        <v>56</v>
      </c>
      <c r="D90" s="16">
        <f t="shared" ref="D90:D99" si="21">IF(B90="C",+C90*2,IF(B90="B",+C90*3,IF(B90="A",+C90*4,0)))</f>
        <v>0</v>
      </c>
      <c r="E90" s="16">
        <f t="shared" si="20"/>
        <v>0</v>
      </c>
    </row>
    <row r="91" spans="1:8">
      <c r="A91" s="112" t="s">
        <v>55</v>
      </c>
      <c r="B91" s="92"/>
      <c r="C91" s="17" t="s">
        <v>56</v>
      </c>
      <c r="D91" s="16">
        <f t="shared" si="21"/>
        <v>0</v>
      </c>
      <c r="E91" s="16">
        <f t="shared" si="20"/>
        <v>0</v>
      </c>
    </row>
    <row r="92" spans="1:8">
      <c r="A92" s="112" t="s">
        <v>55</v>
      </c>
      <c r="B92" s="92"/>
      <c r="C92" s="17" t="s">
        <v>56</v>
      </c>
      <c r="D92" s="16">
        <f t="shared" si="21"/>
        <v>0</v>
      </c>
      <c r="E92" s="16">
        <f t="shared" si="20"/>
        <v>0</v>
      </c>
    </row>
    <row r="93" spans="1:8">
      <c r="A93" s="112" t="s">
        <v>55</v>
      </c>
      <c r="B93" s="92"/>
      <c r="C93" s="17" t="s">
        <v>56</v>
      </c>
      <c r="D93" s="16">
        <f t="shared" si="21"/>
        <v>0</v>
      </c>
      <c r="E93" s="16">
        <f t="shared" si="20"/>
        <v>0</v>
      </c>
    </row>
    <row r="94" spans="1:8">
      <c r="A94" s="112" t="s">
        <v>55</v>
      </c>
      <c r="B94" s="92"/>
      <c r="C94" s="17" t="s">
        <v>56</v>
      </c>
      <c r="D94" s="16">
        <f t="shared" si="21"/>
        <v>0</v>
      </c>
      <c r="E94" s="16">
        <f t="shared" si="20"/>
        <v>0</v>
      </c>
    </row>
    <row r="95" spans="1:8">
      <c r="A95" s="112" t="s">
        <v>55</v>
      </c>
      <c r="B95" s="92"/>
      <c r="C95" s="17" t="s">
        <v>56</v>
      </c>
      <c r="D95" s="16">
        <f t="shared" si="21"/>
        <v>0</v>
      </c>
      <c r="E95" s="16">
        <f t="shared" si="20"/>
        <v>0</v>
      </c>
    </row>
    <row r="96" spans="1:8">
      <c r="A96" s="112" t="s">
        <v>55</v>
      </c>
      <c r="B96" s="92"/>
      <c r="C96" s="17" t="s">
        <v>56</v>
      </c>
      <c r="D96" s="16">
        <f t="shared" si="21"/>
        <v>0</v>
      </c>
      <c r="E96" s="16">
        <f t="shared" ref="E96:E97" si="22">IF(C96="D",+D96*1,IF(C96="C",+D96*2,IF(C96="B",+D96*3,IF(C96="A",+D96*4,0))))</f>
        <v>0</v>
      </c>
      <c r="H96" t="s">
        <v>91</v>
      </c>
    </row>
    <row r="97" spans="1:5">
      <c r="A97" s="112" t="s">
        <v>55</v>
      </c>
      <c r="B97" s="92"/>
      <c r="C97" s="17" t="s">
        <v>56</v>
      </c>
      <c r="D97" s="16">
        <f t="shared" si="21"/>
        <v>0</v>
      </c>
      <c r="E97" s="16">
        <f t="shared" si="22"/>
        <v>0</v>
      </c>
    </row>
    <row r="98" spans="1:5">
      <c r="A98" s="112" t="s">
        <v>55</v>
      </c>
      <c r="B98" s="92"/>
      <c r="C98" s="17" t="s">
        <v>56</v>
      </c>
      <c r="D98" s="16">
        <f t="shared" si="21"/>
        <v>0</v>
      </c>
      <c r="E98" s="16">
        <f>IF(C98="D",+D98*1,IF(C98="C",+D98*2,IF(C98="B",+D98*3,IF(C98="A",+D98*4,0))))</f>
        <v>0</v>
      </c>
    </row>
    <row r="99" spans="1:5">
      <c r="A99" s="112" t="s">
        <v>55</v>
      </c>
      <c r="B99" s="92"/>
      <c r="C99" s="17" t="s">
        <v>56</v>
      </c>
      <c r="D99" s="16">
        <f t="shared" si="21"/>
        <v>0</v>
      </c>
      <c r="E99" s="16">
        <f>IF(C99="D",+D99*1,IF(C99="C",+D99*2,IF(C99="B",+D99*3,IF(C99="A",+D99*4,0))))</f>
        <v>0</v>
      </c>
    </row>
    <row r="100" spans="1:5">
      <c r="A100" s="112" t="s">
        <v>55</v>
      </c>
      <c r="B100" s="92"/>
      <c r="C100" s="17" t="s">
        <v>56</v>
      </c>
      <c r="D100" s="16">
        <f t="shared" ref="D100:D101" si="23">IF(B100="C",+C100*2,IF(B100="B",+C100*3,IF(B100="A",+C100*4,0)))</f>
        <v>0</v>
      </c>
      <c r="E100" s="16">
        <f>IF(C100="D",+D100*1,IF(C100="C",+D100*2,IF(C100="B",+D100*3,IF(C100="A",+D100*4,0))))</f>
        <v>0</v>
      </c>
    </row>
    <row r="101" spans="1:5">
      <c r="A101" s="112" t="s">
        <v>55</v>
      </c>
      <c r="B101" s="92"/>
      <c r="C101" s="17" t="s">
        <v>56</v>
      </c>
      <c r="D101" s="16">
        <f t="shared" si="23"/>
        <v>0</v>
      </c>
      <c r="E101" s="16">
        <f>IF(C101="D",+D101*1,IF(C101="C",+D101*2,IF(C101="B",+D101*3,IF(C101="A",+D101*4,0))))</f>
        <v>0</v>
      </c>
    </row>
    <row r="102" spans="1:5">
      <c r="A102" s="129" t="s">
        <v>61</v>
      </c>
      <c r="B102" s="81"/>
      <c r="C102" s="17" t="e">
        <f>E102/D102</f>
        <v>#DIV/0!</v>
      </c>
      <c r="D102" s="16">
        <f>SUM(D72:D101)+(D18)</f>
        <v>0</v>
      </c>
      <c r="E102" s="16">
        <f>SUM(E72:E101)+(E18)</f>
        <v>0</v>
      </c>
    </row>
    <row r="104" spans="1:5">
      <c r="B104" s="23" t="s">
        <v>62</v>
      </c>
      <c r="C104" s="54" t="e">
        <f>E104/D104</f>
        <v>#DIV/0!</v>
      </c>
      <c r="D104" s="54">
        <f>SUM(D102)+(J49)</f>
        <v>0</v>
      </c>
      <c r="E104" s="54">
        <f>SUM(E102)+(K49)</f>
        <v>0</v>
      </c>
    </row>
  </sheetData>
  <mergeCells count="89">
    <mergeCell ref="A101:B101"/>
    <mergeCell ref="A102:B102"/>
    <mergeCell ref="A99:B99"/>
    <mergeCell ref="A100:B100"/>
    <mergeCell ref="A94:B94"/>
    <mergeCell ref="A95:B95"/>
    <mergeCell ref="A96:B96"/>
    <mergeCell ref="A97:B97"/>
    <mergeCell ref="A98:B9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8:B78"/>
    <mergeCell ref="A68:B68"/>
    <mergeCell ref="H7:L7"/>
    <mergeCell ref="A65:B65"/>
    <mergeCell ref="A66:B66"/>
    <mergeCell ref="A67:B67"/>
    <mergeCell ref="B62:F62"/>
    <mergeCell ref="H62:K62"/>
    <mergeCell ref="A7:E7"/>
    <mergeCell ref="A8:E8"/>
    <mergeCell ref="A45:F45"/>
    <mergeCell ref="A35:B35"/>
    <mergeCell ref="A26:B26"/>
    <mergeCell ref="A44:B44"/>
    <mergeCell ref="H29:L29"/>
    <mergeCell ref="A33:B33"/>
    <mergeCell ref="A34:B34"/>
    <mergeCell ref="A30:B30"/>
    <mergeCell ref="A31:B31"/>
    <mergeCell ref="A32:B32"/>
    <mergeCell ref="A29:F29"/>
    <mergeCell ref="H31:H32"/>
    <mergeCell ref="A15:B15"/>
    <mergeCell ref="H20:L20"/>
    <mergeCell ref="H12:L12"/>
    <mergeCell ref="A12:F12"/>
    <mergeCell ref="A20:F20"/>
    <mergeCell ref="A16:B16"/>
    <mergeCell ref="A17:B17"/>
    <mergeCell ref="A18:B18"/>
    <mergeCell ref="H1:L1"/>
    <mergeCell ref="H2:I3"/>
    <mergeCell ref="A10:B10"/>
    <mergeCell ref="A13:B13"/>
    <mergeCell ref="A14:B14"/>
    <mergeCell ref="J2:L2"/>
    <mergeCell ref="J3:L3"/>
    <mergeCell ref="J4:L4"/>
    <mergeCell ref="A6:E6"/>
    <mergeCell ref="A3:E3"/>
    <mergeCell ref="A2:E2"/>
    <mergeCell ref="A4:E4"/>
    <mergeCell ref="A5:E5"/>
    <mergeCell ref="I5:L5"/>
    <mergeCell ref="I6:L6"/>
    <mergeCell ref="A38:F38"/>
    <mergeCell ref="H38:L38"/>
    <mergeCell ref="A19:B19"/>
    <mergeCell ref="A36:B36"/>
    <mergeCell ref="A46:B46"/>
    <mergeCell ref="A37:L37"/>
    <mergeCell ref="I31:I32"/>
    <mergeCell ref="J31:J32"/>
    <mergeCell ref="K31:K32"/>
    <mergeCell ref="A28:L28"/>
    <mergeCell ref="A21:B21"/>
    <mergeCell ref="A22:B22"/>
    <mergeCell ref="A23:B23"/>
    <mergeCell ref="A24:B24"/>
    <mergeCell ref="A25:B25"/>
    <mergeCell ref="A27:B27"/>
  </mergeCells>
  <phoneticPr fontId="19" type="noConversion"/>
  <pageMargins left="0.3" right="0.3" top="0.3" bottom="0.4" header="0.3" footer="0.2"/>
  <pageSetup orientation="portrait" horizontalDpi="0" verticalDpi="0"/>
  <headerFooter alignWithMargins="0">
    <oddFooter>&amp;R&amp;"Helvetica,Regular"&amp;8&amp;K000000BF 10-23-19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2019-10-24T16:57:31Z</cp:lastPrinted>
  <dcterms:created xsi:type="dcterms:W3CDTF">2018-03-01T04:14:14Z</dcterms:created>
  <dcterms:modified xsi:type="dcterms:W3CDTF">2019-10-24T17:06:05Z</dcterms:modified>
</cp:coreProperties>
</file>